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IS QUISPE\Desktop\FY 17\Gris Quispe Laptop 1\Usados\Docencia Gris Quispe\Q&amp;S\11.22\Costos\"/>
    </mc:Choice>
  </mc:AlternateContent>
  <xr:revisionPtr revIDLastSave="0" documentId="13_ncr:1_{D4F6346C-D0B1-43A8-9374-886736A15365}" xr6:coauthVersionLast="46" xr6:coauthVersionMax="46" xr10:uidLastSave="{00000000-0000-0000-0000-000000000000}"/>
  <bookViews>
    <workbookView xWindow="-110" yWindow="-110" windowWidth="19420" windowHeight="11620" xr2:uid="{584627EB-D7EA-4AB3-8C45-5F393119E61D}"/>
  </bookViews>
  <sheets>
    <sheet name="Costo Prod vs ERI" sheetId="4" r:id="rId1"/>
    <sheet name="Estructura del CosT Vtas" sheetId="5" r:id="rId2"/>
    <sheet name="Caso1" sheetId="6" r:id="rId3"/>
    <sheet name="Resol1" sheetId="7" r:id="rId4"/>
    <sheet name="Hoja9" sheetId="9" r:id="rId5"/>
  </sheets>
  <externalReferences>
    <externalReference r:id="rId6"/>
    <externalReference r:id="rId7"/>
    <externalReference r:id="rId8"/>
  </externalReferences>
  <definedNames>
    <definedName name="_Key1" hidden="1">#REF!</definedName>
    <definedName name="_Order1" hidden="1">255</definedName>
    <definedName name="_Order2" hidden="1">255</definedName>
    <definedName name="_Sort" hidden="1">#REF!</definedName>
    <definedName name="CVENTA">[1]Estimado!$H$22</definedName>
    <definedName name="DICTAMEN">[2]Sheet1!$O$22:$O$28</definedName>
    <definedName name="EMPRESA">[3]datos!$E$8</definedName>
    <definedName name="ESTADOS_FINANCIEROS">[2]Sheet1!$O$16:$O$20</definedName>
    <definedName name="GAAP">[2]Sheet1!$Q$6:$Q$10</definedName>
    <definedName name="INDUSTRIA">[2]Sheet1!$K$5:$K$17</definedName>
    <definedName name="MAYOR">[3]LibMayor!$B$7:$D$56</definedName>
    <definedName name="MOTIVO_DE_MODIFICACION_DE_OPINION">[2]Sheet1!$S$5:$S$14</definedName>
    <definedName name="NIC">[2]Sheet1!$R$5:$R$29</definedName>
    <definedName name="NIIF">[2]Sheet1!$J$5:$J$21</definedName>
    <definedName name="PLAN">[3]Cuentas!$A$3:$B$971</definedName>
    <definedName name="REGULADORES">[2]Sheet1!$N$6:$N$14</definedName>
    <definedName name="TIPO_DE_INFORME">[2]Sheet1!$K$18:$K$31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22" i="7" l="1"/>
  <c r="AM12" i="7"/>
  <c r="AL22" i="7"/>
  <c r="AL20" i="7"/>
  <c r="Z18" i="9"/>
  <c r="Z13" i="9"/>
  <c r="O16" i="9"/>
  <c r="J16" i="9"/>
  <c r="E16" i="9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  <c r="C2" i="5"/>
  <c r="Z3" i="7"/>
  <c r="AH3" i="7" s="1"/>
  <c r="K3" i="7"/>
  <c r="F44" i="7"/>
  <c r="F43" i="7"/>
  <c r="F42" i="7"/>
  <c r="N32" i="7"/>
  <c r="N31" i="7"/>
  <c r="U16" i="7" s="1"/>
  <c r="N30" i="7"/>
  <c r="U15" i="7" s="1"/>
  <c r="N29" i="7"/>
  <c r="N33" i="7" s="1"/>
  <c r="N20" i="7"/>
  <c r="N24" i="7" s="1"/>
  <c r="U13" i="7" s="1"/>
  <c r="F20" i="7"/>
  <c r="F19" i="7"/>
  <c r="F22" i="7" s="1"/>
  <c r="U18" i="7"/>
  <c r="U17" i="7"/>
  <c r="T17" i="7"/>
  <c r="T16" i="7"/>
  <c r="AL15" i="7"/>
  <c r="AC15" i="7"/>
  <c r="T15" i="7"/>
  <c r="N15" i="7"/>
  <c r="U12" i="7" s="1"/>
  <c r="AL14" i="7"/>
  <c r="AL16" i="7" s="1"/>
  <c r="T14" i="7"/>
  <c r="T13" i="7"/>
  <c r="N13" i="7"/>
  <c r="AC12" i="7"/>
  <c r="N12" i="7"/>
  <c r="F12" i="7"/>
  <c r="N11" i="7"/>
  <c r="F11" i="7"/>
  <c r="F14" i="7" s="1"/>
  <c r="AL10" i="7"/>
  <c r="U11" i="7" l="1"/>
  <c r="U14" i="7"/>
  <c r="S16" i="9"/>
  <c r="Z8" i="9" s="1"/>
  <c r="Z9" i="9" s="1"/>
  <c r="Z15" i="9" s="1"/>
  <c r="Z17" i="9" s="1"/>
  <c r="Z19" i="9" s="1"/>
  <c r="K18" i="4"/>
  <c r="X10" i="4"/>
  <c r="J7" i="4"/>
  <c r="K9" i="4" s="1"/>
  <c r="U19" i="7" l="1"/>
  <c r="AC13" i="7" s="1"/>
  <c r="AC19" i="7" s="1"/>
  <c r="AL11" i="7" s="1"/>
  <c r="AL12" i="7" s="1"/>
  <c r="K19" i="4"/>
  <c r="K21" i="4" s="1"/>
  <c r="K23" i="4" s="1"/>
  <c r="W7" i="4" s="1"/>
  <c r="X9" i="4" s="1"/>
  <c r="X11" i="4" s="1"/>
  <c r="AL18" i="7" l="1"/>
</calcChain>
</file>

<file path=xl/sharedStrings.xml><?xml version="1.0" encoding="utf-8"?>
<sst xmlns="http://schemas.openxmlformats.org/spreadsheetml/2006/main" count="213" uniqueCount="160">
  <si>
    <t>COSTO DE PRODUCCIÓN Y COSTO DE VENTAS</t>
  </si>
  <si>
    <t>ESTADO DE RESULTADOS</t>
  </si>
  <si>
    <t>Materiales directos:</t>
  </si>
  <si>
    <t>Ingresos</t>
  </si>
  <si>
    <t>Inventario inicial al 01 de enero de 2022</t>
  </si>
  <si>
    <t>Costo de ventas</t>
  </si>
  <si>
    <t>Compra de materiales directos</t>
  </si>
  <si>
    <t>Inventario inicial de productos terminados, al 01 de enero de 2022</t>
  </si>
  <si>
    <t>Costos de materiales directos disponibles para su uso</t>
  </si>
  <si>
    <t>Costo de producción</t>
  </si>
  <si>
    <t>Inventario final al 31 de enero de 2022</t>
  </si>
  <si>
    <t>Inventario final de productos terminados, al 31 de enero de 2022</t>
  </si>
  <si>
    <t>Materiales directos usados</t>
  </si>
  <si>
    <t>Costo de ventas (costo de los productos vendidos</t>
  </si>
  <si>
    <t>Mano de obra directa</t>
  </si>
  <si>
    <t>Gastos de operación</t>
  </si>
  <si>
    <t>Costos indirectos de fabricación</t>
  </si>
  <si>
    <t>Utilidad de operación</t>
  </si>
  <si>
    <t>Mano de obra indirecta</t>
  </si>
  <si>
    <t>Suministros</t>
  </si>
  <si>
    <t>Agua y energía</t>
  </si>
  <si>
    <t>Depreciación: edificio de planta</t>
  </si>
  <si>
    <t>Depreciación: equipo de planta</t>
  </si>
  <si>
    <t>diversos</t>
  </si>
  <si>
    <t>Total costos indirectos de manufactura</t>
  </si>
  <si>
    <t>Costos de producción incurridos en el mes de enero de 2022</t>
  </si>
  <si>
    <t>Inventario inicial de productos en proceso, al 01 de enero de 2022</t>
  </si>
  <si>
    <t>Total costos de producción a considerar</t>
  </si>
  <si>
    <t>Inventario final de productos en proceso, al 31 de enero de 2022</t>
  </si>
  <si>
    <t>Costo de los productos  (al estado de resultados)</t>
  </si>
  <si>
    <t>Inventario inicial de materia Prima</t>
  </si>
  <si>
    <t>+ Costo de materias primas recibidas</t>
  </si>
  <si>
    <t>-  Inventario final de materias primas</t>
  </si>
  <si>
    <t>+ Mano de obra pagada</t>
  </si>
  <si>
    <t>= Costo primo de producción</t>
  </si>
  <si>
    <t>+ Gastos indirectos de Fabricación</t>
  </si>
  <si>
    <t>+ Inventario inicial de producción en proceso</t>
  </si>
  <si>
    <t>- Inventario final de producción en proceso</t>
  </si>
  <si>
    <t>+ Inventario inicial de producción terminada</t>
  </si>
  <si>
    <t>-  Inventario final de la producción terminada para ventas</t>
  </si>
  <si>
    <t xml:space="preserve"> = Costo de la materia prima disponible</t>
  </si>
  <si>
    <t xml:space="preserve"> = Costo de materias primas utilizadas</t>
  </si>
  <si>
    <t xml:space="preserve"> = Costo de la producción procesada</t>
  </si>
  <si>
    <t xml:space="preserve"> = Costo de producción en proceso</t>
  </si>
  <si>
    <t xml:space="preserve"> = Costo de la producción terminada</t>
  </si>
  <si>
    <t xml:space="preserve"> = Costo de la producción terminada disponible para ventas</t>
  </si>
  <si>
    <t xml:space="preserve"> = Costo de la producción Vendida ( Costo de ventas)</t>
  </si>
  <si>
    <t>REF.</t>
  </si>
  <si>
    <t>[1]</t>
  </si>
  <si>
    <t>´- 20 unidades de productos en procesos, cada uno valorizado en S/.110.</t>
  </si>
  <si>
    <t>´- 30 unidades de productos terminados, cada uno valorizado en S/.200.</t>
  </si>
  <si>
    <t>´- Compró materia prima por S/. 7,980.00</t>
  </si>
  <si>
    <t>´- Mano de obra directa: S/5,000.00</t>
  </si>
  <si>
    <t>´- Mano de obra indirecta: S/ 7,450.00</t>
  </si>
  <si>
    <t>´- Otros gastos de fabricación: S/ 1,300.00</t>
  </si>
  <si>
    <t>´- Materiales indirectos: 800.00</t>
  </si>
  <si>
    <t>Las ventas del mes asciende a S/ 43,400.00.</t>
  </si>
  <si>
    <t>El saldo final al cierre del mes es de:</t>
  </si>
  <si>
    <t>´- 20 unidades de productos en procesos, cada uno valorizado en S/.120.</t>
  </si>
  <si>
    <t>´- 45 unidades de productos terminados, cada uno valorizado en S/.220.</t>
  </si>
  <si>
    <t>´- Saldo final de materia prima: S/ 1,550.00</t>
  </si>
  <si>
    <t>Los gastos de ventas y administrativos ascendieron a S/ 2,000 y S/ 1,300, respecti-</t>
  </si>
  <si>
    <t>vamente, los gastos por servicios públicos del mes fueron S/1,750.00 (60% para producción,</t>
  </si>
  <si>
    <t>20% para  administración y 20% para ventas).</t>
  </si>
  <si>
    <t>Elaborar el costo de producción y el estado de resultado integrales</t>
  </si>
  <si>
    <t>Elaboración del Costo de Producción</t>
  </si>
  <si>
    <t>Elaboración del costo de ventas</t>
  </si>
  <si>
    <t>Elaboración del estado de resultados integrales</t>
  </si>
  <si>
    <t>Saldos expresados en nuevos soles</t>
  </si>
  <si>
    <t>DATOS:</t>
  </si>
  <si>
    <t>COSTO DE PRODUCCIÓN</t>
  </si>
  <si>
    <t>[A]</t>
  </si>
  <si>
    <t>Consumo de Materia Prima</t>
  </si>
  <si>
    <t>[4]</t>
  </si>
  <si>
    <t>Cálculo del costo de producción terminada</t>
  </si>
  <si>
    <t>Determinación de la ecuación del costo de ventas:</t>
  </si>
  <si>
    <t>Cant.</t>
  </si>
  <si>
    <t>CTA</t>
  </si>
  <si>
    <t>Descripción</t>
  </si>
  <si>
    <t>C. Unit.</t>
  </si>
  <si>
    <t>C. Total</t>
  </si>
  <si>
    <t>Estado</t>
  </si>
  <si>
    <t>Importe (S/)</t>
  </si>
  <si>
    <t>Ventas netas</t>
  </si>
  <si>
    <t>Prod. Proceso</t>
  </si>
  <si>
    <t>Materia Prima</t>
  </si>
  <si>
    <t>Saldo inicial</t>
  </si>
  <si>
    <t>Productos en proceso</t>
  </si>
  <si>
    <t>Mercaderías</t>
  </si>
  <si>
    <t>Prod. Terminados</t>
  </si>
  <si>
    <t>Compras</t>
  </si>
  <si>
    <t>Materia prima</t>
  </si>
  <si>
    <t>Productos terminados</t>
  </si>
  <si>
    <t>Utilidad bruta</t>
  </si>
  <si>
    <t>Materias primas</t>
  </si>
  <si>
    <t>Saldo final</t>
  </si>
  <si>
    <t>Gastos de venta</t>
  </si>
  <si>
    <t>Gastos de administración</t>
  </si>
  <si>
    <t>[B]</t>
  </si>
  <si>
    <t>Total gastos operativos</t>
  </si>
  <si>
    <t>[2]</t>
  </si>
  <si>
    <t>Consumo de Mano de Obra</t>
  </si>
  <si>
    <t>Utilidad operativa</t>
  </si>
  <si>
    <t>Costo de producción Mano de obra</t>
  </si>
  <si>
    <t>[C]</t>
  </si>
  <si>
    <t>Desembolsos en el mes:</t>
  </si>
  <si>
    <t>Compra de materia prima:</t>
  </si>
  <si>
    <t>[3]</t>
  </si>
  <si>
    <t>Consumo de CIF</t>
  </si>
  <si>
    <t>Mano de obra directa:</t>
  </si>
  <si>
    <t>Mano de obra indirecta:</t>
  </si>
  <si>
    <t>Otros gastos de fabricación:</t>
  </si>
  <si>
    <t>Costo de producción - MOI</t>
  </si>
  <si>
    <t>Materiales indirectos:</t>
  </si>
  <si>
    <t>Costo de producción - mat. Indirectos</t>
  </si>
  <si>
    <t>Costo de producción - otros gastos de fab.</t>
  </si>
  <si>
    <t>[D]</t>
  </si>
  <si>
    <t>Costo de producción - serv.públicos</t>
  </si>
  <si>
    <t>Las ventas del mes asciende a:</t>
  </si>
  <si>
    <t>[E]</t>
  </si>
  <si>
    <t>Gastos adicionales:</t>
  </si>
  <si>
    <t>Gasto de ventas:</t>
  </si>
  <si>
    <t>Gasto administrativos:</t>
  </si>
  <si>
    <t>Servicios públicos:</t>
  </si>
  <si>
    <t>(*)</t>
  </si>
  <si>
    <t>Gasto de ventas</t>
  </si>
  <si>
    <t>Gasto administrativos</t>
  </si>
  <si>
    <t>[1]+[2]+[3]</t>
  </si>
  <si>
    <t>Resumen:</t>
  </si>
  <si>
    <t>La Compañía ABC tenía al inicio del periodo (01.01.2022) el siguiente stock:</t>
  </si>
  <si>
    <t>A/T 31.01.22</t>
  </si>
  <si>
    <t>Saldo inicial (al 01.01.22)</t>
  </si>
  <si>
    <t>Saldo final (al 31.01.22):</t>
  </si>
  <si>
    <t>31.01.2022</t>
  </si>
  <si>
    <t>QS SAC</t>
  </si>
  <si>
    <t>I.Renta</t>
  </si>
  <si>
    <t>Durante el período (mes de enero) la CÍA, ha incurrido en los siguientes desembolsos:</t>
  </si>
  <si>
    <t>M.Prima</t>
  </si>
  <si>
    <t>Aditivos</t>
  </si>
  <si>
    <t>Envases y embalajes</t>
  </si>
  <si>
    <t>Materiales Directos</t>
  </si>
  <si>
    <t>Planilla total</t>
  </si>
  <si>
    <t>CIF:</t>
  </si>
  <si>
    <t>Depreciación</t>
  </si>
  <si>
    <t>Consumos de servicios básicos</t>
  </si>
  <si>
    <t>Alquiler planta</t>
  </si>
  <si>
    <t>Otros</t>
  </si>
  <si>
    <t>Costo Producción = Costo de Producto Terminado</t>
  </si>
  <si>
    <t>Ventas</t>
  </si>
  <si>
    <t>Costo bruto</t>
  </si>
  <si>
    <t>Gastos adm</t>
  </si>
  <si>
    <t>Gastos vtas</t>
  </si>
  <si>
    <t>U. Operativa</t>
  </si>
  <si>
    <t>Base contable</t>
  </si>
  <si>
    <t>Adición</t>
  </si>
  <si>
    <t>Base imponible</t>
  </si>
  <si>
    <t>- Stock de materia prima por S/.6,000 soles</t>
  </si>
  <si>
    <t>Utilidad neta de impuestos</t>
  </si>
  <si>
    <t>Valor Vta unitario</t>
  </si>
  <si>
    <t>Costo de vta Unitario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</si>
</sst>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-* #,##0.00_-;\-* #,##0.00_-;_-* &quot;-&quot;??_-;_-@_-"/>
    <numFmt numFmtId="165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rebuchet MS"/>
      <family val="2"/>
    </font>
    <font>
      <b/>
      <sz val="8"/>
      <color theme="0"/>
      <name val="Trebuchet MS"/>
      <family val="2"/>
    </font>
    <font>
      <b/>
      <sz val="8"/>
      <color theme="1"/>
      <name val="Trebuchet MS"/>
      <family val="2"/>
    </font>
    <font>
      <b/>
      <i/>
      <sz val="8"/>
      <color rgb="FFFF0000"/>
      <name val="Trebuchet MS"/>
      <family val="2"/>
    </font>
    <font>
      <sz val="8"/>
      <color rgb="FF111111"/>
      <name val="Trebuchet MS"/>
      <family val="2"/>
    </font>
    <font>
      <b/>
      <sz val="8"/>
      <color rgb="FF111111"/>
      <name val="Trebuchet MS"/>
      <family val="2"/>
    </font>
    <font>
      <b/>
      <sz val="8"/>
      <color rgb="FFFF0000"/>
      <name val="Trebuchet MS"/>
      <family val="2"/>
    </font>
    <font>
      <sz val="8"/>
      <color rgb="FFFF0000"/>
      <name val="Trebuchet MS"/>
      <family val="2"/>
    </font>
    <font>
      <b/>
      <u/>
      <sz val="8"/>
      <color rgb="FFFF0000"/>
      <name val="Trebuchet MS"/>
      <family val="2"/>
    </font>
    <font>
      <b/>
      <u/>
      <sz val="8"/>
      <color theme="3"/>
      <name val="Trebuchet MS"/>
      <family val="2"/>
    </font>
    <font>
      <b/>
      <u/>
      <sz val="8"/>
      <color theme="1"/>
      <name val="Trebuchet MS"/>
      <family val="2"/>
    </font>
    <font>
      <b/>
      <i/>
      <sz val="8"/>
      <color theme="1"/>
      <name val="Trebuchet MS"/>
      <family val="2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2" fillId="0" borderId="0" xfId="0" applyFont="1"/>
    <xf numFmtId="0" fontId="2" fillId="3" borderId="0" xfId="0" applyFont="1" applyFill="1"/>
    <xf numFmtId="165" fontId="2" fillId="4" borderId="0" xfId="3" applyNumberFormat="1" applyFont="1" applyFill="1" applyBorder="1" applyAlignment="1">
      <alignment vertical="center"/>
    </xf>
    <xf numFmtId="0" fontId="2" fillId="4" borderId="0" xfId="0" applyFont="1" applyFill="1"/>
    <xf numFmtId="164" fontId="2" fillId="4" borderId="0" xfId="3" applyFont="1" applyFill="1"/>
    <xf numFmtId="164" fontId="4" fillId="4" borderId="1" xfId="3" applyFont="1" applyFill="1" applyBorder="1"/>
    <xf numFmtId="165" fontId="2" fillId="4" borderId="2" xfId="3" applyNumberFormat="1" applyFont="1" applyFill="1" applyBorder="1" applyAlignment="1">
      <alignment vertical="center"/>
    </xf>
    <xf numFmtId="0" fontId="2" fillId="5" borderId="0" xfId="0" applyFont="1" applyFill="1"/>
    <xf numFmtId="164" fontId="2" fillId="5" borderId="0" xfId="3" applyFont="1" applyFill="1"/>
    <xf numFmtId="165" fontId="2" fillId="5" borderId="0" xfId="3" applyNumberFormat="1" applyFont="1" applyFill="1" applyBorder="1" applyAlignment="1">
      <alignment vertical="center"/>
    </xf>
    <xf numFmtId="164" fontId="2" fillId="5" borderId="2" xfId="3" applyFont="1" applyFill="1" applyBorder="1"/>
    <xf numFmtId="165" fontId="2" fillId="5" borderId="2" xfId="3" applyNumberFormat="1" applyFont="1" applyFill="1" applyBorder="1" applyAlignment="1">
      <alignment vertical="center"/>
    </xf>
    <xf numFmtId="0" fontId="5" fillId="5" borderId="0" xfId="0" applyFont="1" applyFill="1"/>
    <xf numFmtId="164" fontId="5" fillId="5" borderId="0" xfId="3" applyFont="1" applyFill="1"/>
    <xf numFmtId="165" fontId="5" fillId="5" borderId="0" xfId="3" applyNumberFormat="1" applyFont="1" applyFill="1" applyBorder="1" applyAlignment="1">
      <alignment vertical="center"/>
    </xf>
    <xf numFmtId="164" fontId="2" fillId="0" borderId="0" xfId="3" applyFont="1"/>
    <xf numFmtId="165" fontId="2" fillId="0" borderId="0" xfId="3" applyNumberFormat="1" applyFont="1" applyFill="1" applyBorder="1" applyAlignment="1">
      <alignment vertical="center"/>
    </xf>
    <xf numFmtId="0" fontId="2" fillId="6" borderId="0" xfId="0" applyFont="1" applyFill="1"/>
    <xf numFmtId="164" fontId="2" fillId="6" borderId="0" xfId="3" applyFont="1" applyFill="1"/>
    <xf numFmtId="165" fontId="2" fillId="6" borderId="2" xfId="3" applyNumberFormat="1" applyFont="1" applyFill="1" applyBorder="1" applyAlignment="1">
      <alignment vertical="center"/>
    </xf>
    <xf numFmtId="165" fontId="2" fillId="6" borderId="0" xfId="3" applyNumberFormat="1" applyFont="1" applyFill="1" applyBorder="1" applyAlignment="1">
      <alignment vertical="center"/>
    </xf>
    <xf numFmtId="0" fontId="5" fillId="6" borderId="0" xfId="0" applyFont="1" applyFill="1"/>
    <xf numFmtId="164" fontId="5" fillId="6" borderId="0" xfId="3" applyFont="1" applyFill="1"/>
    <xf numFmtId="165" fontId="5" fillId="6" borderId="3" xfId="3" applyNumberFormat="1" applyFont="1" applyFill="1" applyBorder="1" applyAlignment="1">
      <alignment vertical="center"/>
    </xf>
    <xf numFmtId="0" fontId="2" fillId="7" borderId="0" xfId="0" applyFont="1" applyFill="1"/>
    <xf numFmtId="165" fontId="2" fillId="7" borderId="0" xfId="3" applyNumberFormat="1" applyFont="1" applyFill="1" applyBorder="1" applyAlignment="1">
      <alignment vertical="center"/>
    </xf>
    <xf numFmtId="165" fontId="2" fillId="7" borderId="2" xfId="3" applyNumberFormat="1" applyFont="1" applyFill="1" applyBorder="1" applyAlignment="1">
      <alignment vertical="center"/>
    </xf>
    <xf numFmtId="0" fontId="5" fillId="7" borderId="0" xfId="0" applyFont="1" applyFill="1"/>
    <xf numFmtId="165" fontId="5" fillId="7" borderId="0" xfId="3" applyNumberFormat="1" applyFont="1" applyFill="1" applyBorder="1" applyAlignment="1">
      <alignment vertical="center"/>
    </xf>
    <xf numFmtId="165" fontId="4" fillId="7" borderId="3" xfId="3" applyNumberFormat="1" applyFont="1" applyFill="1" applyBorder="1" applyAlignment="1">
      <alignment vertical="center"/>
    </xf>
    <xf numFmtId="0" fontId="2" fillId="8" borderId="0" xfId="0" applyFont="1" applyFill="1"/>
    <xf numFmtId="0" fontId="3" fillId="8" borderId="0" xfId="0" applyFont="1" applyFill="1" applyAlignment="1">
      <alignment vertical="center"/>
    </xf>
    <xf numFmtId="0" fontId="6" fillId="3" borderId="4" xfId="0" applyFont="1" applyFill="1" applyBorder="1" applyAlignment="1">
      <alignment horizontal="left" vertical="center" wrapText="1" readingOrder="1"/>
    </xf>
    <xf numFmtId="165" fontId="2" fillId="3" borderId="0" xfId="3" applyNumberFormat="1" applyFont="1" applyFill="1" applyBorder="1" applyAlignment="1">
      <alignment vertical="center"/>
    </xf>
    <xf numFmtId="165" fontId="5" fillId="3" borderId="0" xfId="3" applyNumberFormat="1" applyFont="1" applyFill="1" applyBorder="1" applyAlignment="1">
      <alignment vertical="center"/>
    </xf>
    <xf numFmtId="0" fontId="8" fillId="3" borderId="5" xfId="0" applyFont="1" applyFill="1" applyBorder="1" applyAlignment="1">
      <alignment vertical="center"/>
    </xf>
    <xf numFmtId="165" fontId="8" fillId="3" borderId="0" xfId="3" applyNumberFormat="1" applyFont="1" applyFill="1" applyBorder="1" applyAlignment="1">
      <alignment horizontal="center" vertical="center"/>
    </xf>
    <xf numFmtId="0" fontId="7" fillId="7" borderId="4" xfId="0" quotePrefix="1" applyFont="1" applyFill="1" applyBorder="1" applyAlignment="1">
      <alignment horizontal="left" vertical="center" wrapText="1" readingOrder="1"/>
    </xf>
    <xf numFmtId="0" fontId="2" fillId="3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165" fontId="2" fillId="0" borderId="9" xfId="3" applyNumberFormat="1" applyFont="1" applyFill="1" applyBorder="1" applyAlignment="1">
      <alignment vertical="center"/>
    </xf>
    <xf numFmtId="165" fontId="2" fillId="3" borderId="9" xfId="3" applyNumberFormat="1" applyFont="1" applyFill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165" fontId="2" fillId="0" borderId="11" xfId="3" applyNumberFormat="1" applyFont="1" applyFill="1" applyBorder="1" applyAlignment="1">
      <alignment vertical="center"/>
    </xf>
    <xf numFmtId="165" fontId="4" fillId="0" borderId="3" xfId="3" applyNumberFormat="1" applyFont="1" applyFill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165" fontId="2" fillId="0" borderId="14" xfId="3" applyNumberFormat="1" applyFont="1" applyFill="1" applyBorder="1" applyAlignment="1">
      <alignment vertical="center"/>
    </xf>
    <xf numFmtId="164" fontId="4" fillId="0" borderId="15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165" fontId="2" fillId="3" borderId="14" xfId="3" applyNumberFormat="1" applyFont="1" applyFill="1" applyBorder="1" applyAlignment="1">
      <alignment vertical="center"/>
    </xf>
    <xf numFmtId="164" fontId="2" fillId="0" borderId="0" xfId="3" applyFont="1" applyBorder="1" applyAlignment="1">
      <alignment horizontal="center" vertical="center"/>
    </xf>
    <xf numFmtId="164" fontId="2" fillId="3" borderId="0" xfId="3" applyFont="1" applyFill="1" applyBorder="1" applyAlignment="1">
      <alignment horizontal="center" vertical="center"/>
    </xf>
    <xf numFmtId="164" fontId="5" fillId="0" borderId="0" xfId="3" applyFont="1" applyBorder="1" applyAlignment="1">
      <alignment horizontal="left" vertical="center"/>
    </xf>
    <xf numFmtId="9" fontId="2" fillId="0" borderId="0" xfId="0" applyNumberFormat="1" applyFont="1" applyAlignment="1">
      <alignment vertical="center"/>
    </xf>
    <xf numFmtId="0" fontId="3" fillId="9" borderId="5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2" fillId="8" borderId="0" xfId="0" applyFont="1" applyFill="1" applyAlignment="1">
      <alignment vertical="center"/>
    </xf>
    <xf numFmtId="164" fontId="2" fillId="8" borderId="0" xfId="3" applyFont="1" applyFill="1" applyBorder="1" applyAlignment="1">
      <alignment horizontal="center" vertical="center"/>
    </xf>
    <xf numFmtId="0" fontId="2" fillId="9" borderId="0" xfId="0" applyFont="1" applyFill="1" applyAlignment="1">
      <alignment vertical="center"/>
    </xf>
    <xf numFmtId="164" fontId="2" fillId="9" borderId="0" xfId="3" applyFont="1" applyFill="1" applyBorder="1" applyAlignment="1">
      <alignment horizontal="center" vertical="center"/>
    </xf>
    <xf numFmtId="0" fontId="2" fillId="7" borderId="0" xfId="0" applyFont="1" applyFill="1" applyAlignment="1">
      <alignment vertical="center"/>
    </xf>
    <xf numFmtId="43" fontId="2" fillId="0" borderId="0" xfId="1" applyFont="1" applyAlignment="1">
      <alignment vertical="center"/>
    </xf>
    <xf numFmtId="43" fontId="2" fillId="0" borderId="0" xfId="0" applyNumberFormat="1" applyFont="1" applyAlignment="1">
      <alignment vertical="center"/>
    </xf>
    <xf numFmtId="165" fontId="8" fillId="10" borderId="0" xfId="3" applyNumberFormat="1" applyFont="1" applyFill="1" applyBorder="1" applyAlignment="1">
      <alignment horizontal="center" vertical="center"/>
    </xf>
    <xf numFmtId="0" fontId="6" fillId="10" borderId="4" xfId="0" quotePrefix="1" applyFont="1" applyFill="1" applyBorder="1" applyAlignment="1">
      <alignment horizontal="left" vertical="center" wrapText="1" readingOrder="1"/>
    </xf>
    <xf numFmtId="0" fontId="7" fillId="10" borderId="4" xfId="0" quotePrefix="1" applyFont="1" applyFill="1" applyBorder="1" applyAlignment="1">
      <alignment horizontal="left" vertical="center" wrapText="1" readingOrder="1"/>
    </xf>
    <xf numFmtId="0" fontId="6" fillId="6" borderId="4" xfId="0" quotePrefix="1" applyFont="1" applyFill="1" applyBorder="1" applyAlignment="1">
      <alignment horizontal="left" vertical="center" wrapText="1" readingOrder="1"/>
    </xf>
    <xf numFmtId="0" fontId="6" fillId="6" borderId="4" xfId="0" applyFont="1" applyFill="1" applyBorder="1" applyAlignment="1">
      <alignment horizontal="left" vertical="center" wrapText="1" readingOrder="1"/>
    </xf>
    <xf numFmtId="43" fontId="4" fillId="0" borderId="16" xfId="1" applyFont="1" applyBorder="1" applyAlignment="1">
      <alignment vertical="center"/>
    </xf>
    <xf numFmtId="43" fontId="4" fillId="7" borderId="16" xfId="1" applyFont="1" applyFill="1" applyBorder="1" applyAlignment="1">
      <alignment vertical="center"/>
    </xf>
    <xf numFmtId="43" fontId="4" fillId="3" borderId="16" xfId="1" applyFont="1" applyFill="1" applyBorder="1" applyAlignment="1">
      <alignment vertical="center"/>
    </xf>
    <xf numFmtId="0" fontId="8" fillId="10" borderId="4" xfId="0" quotePrefix="1" applyFont="1" applyFill="1" applyBorder="1" applyAlignment="1">
      <alignment horizontal="left" vertical="center" wrapText="1" readingOrder="1"/>
    </xf>
    <xf numFmtId="43" fontId="8" fillId="10" borderId="16" xfId="1" applyFont="1" applyFill="1" applyBorder="1" applyAlignment="1">
      <alignment vertical="center"/>
    </xf>
    <xf numFmtId="43" fontId="4" fillId="0" borderId="3" xfId="0" applyNumberFormat="1" applyFont="1" applyBorder="1" applyAlignment="1">
      <alignment vertical="center"/>
    </xf>
    <xf numFmtId="0" fontId="2" fillId="10" borderId="0" xfId="0" applyFont="1" applyFill="1" applyAlignment="1">
      <alignment vertical="center"/>
    </xf>
    <xf numFmtId="43" fontId="2" fillId="10" borderId="0" xfId="1" applyFont="1" applyFill="1" applyAlignment="1">
      <alignment vertical="center"/>
    </xf>
    <xf numFmtId="0" fontId="12" fillId="0" borderId="0" xfId="0" applyFont="1" applyAlignment="1">
      <alignment vertical="center"/>
    </xf>
    <xf numFmtId="43" fontId="4" fillId="0" borderId="3" xfId="1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2" fillId="10" borderId="7" xfId="0" applyFont="1" applyFill="1" applyBorder="1" applyAlignment="1">
      <alignment horizontal="center" vertical="center"/>
    </xf>
    <xf numFmtId="164" fontId="2" fillId="10" borderId="8" xfId="3" applyFont="1" applyFill="1" applyBorder="1" applyAlignment="1">
      <alignment horizontal="center" vertical="center"/>
    </xf>
    <xf numFmtId="164" fontId="2" fillId="10" borderId="9" xfId="3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center" vertical="center"/>
    </xf>
    <xf numFmtId="164" fontId="2" fillId="10" borderId="4" xfId="3" applyFont="1" applyFill="1" applyBorder="1" applyAlignment="1">
      <alignment horizontal="center" vertical="center"/>
    </xf>
    <xf numFmtId="164" fontId="2" fillId="10" borderId="11" xfId="3" applyFont="1" applyFill="1" applyBorder="1" applyAlignment="1">
      <alignment horizontal="center" vertical="center"/>
    </xf>
    <xf numFmtId="0" fontId="2" fillId="10" borderId="13" xfId="0" applyFont="1" applyFill="1" applyBorder="1" applyAlignment="1">
      <alignment horizontal="center" vertical="center"/>
    </xf>
    <xf numFmtId="0" fontId="2" fillId="10" borderId="13" xfId="0" applyFont="1" applyFill="1" applyBorder="1" applyAlignment="1">
      <alignment horizontal="left" vertical="center"/>
    </xf>
    <xf numFmtId="164" fontId="2" fillId="10" borderId="13" xfId="3" applyFont="1" applyFill="1" applyBorder="1" applyAlignment="1">
      <alignment horizontal="center" vertical="center"/>
    </xf>
    <xf numFmtId="164" fontId="2" fillId="10" borderId="14" xfId="3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left" vertical="center"/>
    </xf>
    <xf numFmtId="0" fontId="2" fillId="10" borderId="4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horizontal="left" vertical="center"/>
    </xf>
    <xf numFmtId="0" fontId="2" fillId="10" borderId="12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vertical="center"/>
    </xf>
    <xf numFmtId="0" fontId="2" fillId="10" borderId="0" xfId="0" quotePrefix="1" applyFont="1" applyFill="1" applyAlignment="1">
      <alignment vertical="center"/>
    </xf>
    <xf numFmtId="164" fontId="2" fillId="10" borderId="0" xfId="3" applyFont="1" applyFill="1" applyBorder="1" applyAlignment="1">
      <alignment horizontal="center" vertical="center"/>
    </xf>
    <xf numFmtId="164" fontId="4" fillId="10" borderId="3" xfId="0" applyNumberFormat="1" applyFont="1" applyFill="1" applyBorder="1" applyAlignment="1">
      <alignment vertical="center"/>
    </xf>
    <xf numFmtId="165" fontId="2" fillId="10" borderId="11" xfId="3" applyNumberFormat="1" applyFont="1" applyFill="1" applyBorder="1" applyAlignment="1">
      <alignment vertical="center"/>
    </xf>
    <xf numFmtId="0" fontId="4" fillId="7" borderId="0" xfId="0" applyFont="1" applyFill="1" applyAlignment="1">
      <alignment vertical="center"/>
    </xf>
    <xf numFmtId="9" fontId="9" fillId="0" borderId="0" xfId="2" applyFont="1" applyAlignment="1">
      <alignment horizontal="center" vertical="center"/>
    </xf>
    <xf numFmtId="164" fontId="2" fillId="7" borderId="0" xfId="0" applyNumberFormat="1" applyFont="1" applyFill="1" applyAlignment="1">
      <alignment vertical="center"/>
    </xf>
    <xf numFmtId="0" fontId="13" fillId="0" borderId="0" xfId="0" applyFont="1" applyAlignment="1">
      <alignment vertical="center"/>
    </xf>
  </cellXfs>
  <cellStyles count="4">
    <cellStyle name="Millares" xfId="1" builtinId="3"/>
    <cellStyle name="Millares 2" xfId="3" xr:uid="{885D6B6F-7424-4998-B706-2CC739A583B2}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368300</xdr:colOff>
      <xdr:row>3</xdr:row>
      <xdr:rowOff>82550</xdr:rowOff>
    </xdr:from>
    <xdr:to>
      <xdr:col>1</xdr:col>
      <xdr:colOff>1466850</xdr:colOff>
      <xdr:row>8</xdr:row>
      <xdr:rowOff>114300</xdr:rowOff>
    </xdr:to>
    <xdr:sp macro="" textlink="">
      <xdr:nvSpPr>
        <xdr:cNvPr id="2" name="Flecha: a la derecha 1">
          <a:extLst>
            <a:ext uri="{FF2B5EF4-FFF2-40B4-BE49-F238E27FC236}">
              <a16:creationId xmlns:a16="http://schemas.microsoft.com/office/drawing/2014/main" id="{A0CB3C4A-CDA4-45F2-A6BE-73CC9DD11551}"/>
            </a:ext>
          </a:extLst>
        </xdr:cNvPr>
        <xdr:cNvSpPr/>
      </xdr:nvSpPr>
      <xdr:spPr>
        <a:xfrm>
          <a:off x="663575" y="539750"/>
          <a:ext cx="1098550" cy="793750"/>
        </a:xfrm>
        <a:prstGeom prst="rightArrow">
          <a:avLst/>
        </a:prstGeom>
        <a:solidFill>
          <a:schemeClr val="accent1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PE" sz="1100" b="1">
              <a:solidFill>
                <a:sysClr val="windowText" lastClr="000000"/>
              </a:solidFill>
            </a:rPr>
            <a:t>Paso 1</a:t>
          </a:r>
        </a:p>
      </xdr:txBody>
    </xdr:sp>
    <xdr:clientData/>
  </xdr:twoCellAnchor>
  <xdr:twoCellAnchor>
    <xdr:from>
      <xdr:col>1</xdr:col>
      <xdr:colOff>457200</xdr:colOff>
      <xdr:row>10</xdr:row>
      <xdr:rowOff>85725</xdr:rowOff>
    </xdr:from>
    <xdr:to>
      <xdr:col>1</xdr:col>
      <xdr:colOff>1549400</xdr:colOff>
      <xdr:row>15</xdr:row>
      <xdr:rowOff>92075</xdr:rowOff>
    </xdr:to>
    <xdr:sp macro="" textlink="">
      <xdr:nvSpPr>
        <xdr:cNvPr id="4" name="Flecha: a la derecha 3">
          <a:extLst>
            <a:ext uri="{FF2B5EF4-FFF2-40B4-BE49-F238E27FC236}">
              <a16:creationId xmlns:a16="http://schemas.microsoft.com/office/drawing/2014/main" id="{5E99F749-01A1-4396-8FB2-EB41514CFA20}"/>
            </a:ext>
          </a:extLst>
        </xdr:cNvPr>
        <xdr:cNvSpPr/>
      </xdr:nvSpPr>
      <xdr:spPr>
        <a:xfrm>
          <a:off x="752475" y="1609725"/>
          <a:ext cx="1092200" cy="787400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PE" sz="1100" b="1">
              <a:solidFill>
                <a:sysClr val="windowText" lastClr="000000"/>
              </a:solidFill>
            </a:rPr>
            <a:t>Paso 2</a:t>
          </a:r>
        </a:p>
      </xdr:txBody>
    </xdr:sp>
    <xdr:clientData/>
  </xdr:twoCellAnchor>
  <xdr:twoCellAnchor>
    <xdr:from>
      <xdr:col>1</xdr:col>
      <xdr:colOff>409575</xdr:colOff>
      <xdr:row>18</xdr:row>
      <xdr:rowOff>6350</xdr:rowOff>
    </xdr:from>
    <xdr:to>
      <xdr:col>1</xdr:col>
      <xdr:colOff>1501775</xdr:colOff>
      <xdr:row>23</xdr:row>
      <xdr:rowOff>28575</xdr:rowOff>
    </xdr:to>
    <xdr:sp macro="" textlink="">
      <xdr:nvSpPr>
        <xdr:cNvPr id="5" name="Flecha: a la derecha 4">
          <a:extLst>
            <a:ext uri="{FF2B5EF4-FFF2-40B4-BE49-F238E27FC236}">
              <a16:creationId xmlns:a16="http://schemas.microsoft.com/office/drawing/2014/main" id="{E325050B-C4DB-401D-A998-862A68E48863}"/>
            </a:ext>
          </a:extLst>
        </xdr:cNvPr>
        <xdr:cNvSpPr/>
      </xdr:nvSpPr>
      <xdr:spPr>
        <a:xfrm>
          <a:off x="704850" y="2768600"/>
          <a:ext cx="1092200" cy="793750"/>
        </a:xfrm>
        <a:prstGeom prst="rightArrow">
          <a:avLst/>
        </a:prstGeom>
        <a:solidFill>
          <a:srgbClr val="CC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PE" sz="1100" b="1">
              <a:solidFill>
                <a:sysClr val="windowText" lastClr="000000"/>
              </a:solidFill>
            </a:rPr>
            <a:t>Paso 3</a:t>
          </a:r>
        </a:p>
      </xdr:txBody>
    </xdr:sp>
    <xdr:clientData/>
  </xdr:twoCellAnchor>
  <xdr:twoCellAnchor>
    <xdr:from>
      <xdr:col>15</xdr:col>
      <xdr:colOff>6350</xdr:colOff>
      <xdr:row>3</xdr:row>
      <xdr:rowOff>104775</xdr:rowOff>
    </xdr:from>
    <xdr:to>
      <xdr:col>15</xdr:col>
      <xdr:colOff>1104900</xdr:colOff>
      <xdr:row>8</xdr:row>
      <xdr:rowOff>130175</xdr:rowOff>
    </xdr:to>
    <xdr:sp macro="" textlink="">
      <xdr:nvSpPr>
        <xdr:cNvPr id="6" name="Flecha: a la derecha 5">
          <a:extLst>
            <a:ext uri="{FF2B5EF4-FFF2-40B4-BE49-F238E27FC236}">
              <a16:creationId xmlns:a16="http://schemas.microsoft.com/office/drawing/2014/main" id="{BAF19013-FC4E-4BCB-9106-18CA35961BEE}"/>
            </a:ext>
          </a:extLst>
        </xdr:cNvPr>
        <xdr:cNvSpPr/>
      </xdr:nvSpPr>
      <xdr:spPr>
        <a:xfrm>
          <a:off x="7712075" y="561975"/>
          <a:ext cx="1098550" cy="787400"/>
        </a:xfrm>
        <a:prstGeom prst="rightArrow">
          <a:avLst/>
        </a:prstGeom>
        <a:solidFill>
          <a:srgbClr val="CCFFC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PE" sz="1100" b="1">
              <a:solidFill>
                <a:sysClr val="windowText" lastClr="000000"/>
              </a:solidFill>
            </a:rPr>
            <a:t>Paso 4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372936</xdr:colOff>
      <xdr:row>1</xdr:row>
      <xdr:rowOff>9771</xdr:rowOff>
    </xdr:from>
    <xdr:to>
      <xdr:col>10</xdr:col>
      <xdr:colOff>554342</xdr:colOff>
      <xdr:row>19</xdr:row>
      <xdr:rowOff>35366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1D6ADE4-6999-40CF-9F8C-6B6D8AF7E3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37205" y="161194"/>
          <a:ext cx="3385714" cy="2751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42333</xdr:colOff>
      <xdr:row>9</xdr:row>
      <xdr:rowOff>47626</xdr:rowOff>
    </xdr:from>
    <xdr:to>
      <xdr:col>2</xdr:col>
      <xdr:colOff>317499</xdr:colOff>
      <xdr:row>17</xdr:row>
      <xdr:rowOff>116416</xdr:rowOff>
    </xdr:to>
    <xdr:sp macro="" textlink="">
      <xdr:nvSpPr>
        <xdr:cNvPr id="2" name="Rectángulo: esquinas redondeadas 1">
          <a:extLst>
            <a:ext uri="{FF2B5EF4-FFF2-40B4-BE49-F238E27FC236}">
              <a16:creationId xmlns:a16="http://schemas.microsoft.com/office/drawing/2014/main" id="{12CD5B1D-37C5-474D-B87B-113AF229F020}"/>
            </a:ext>
          </a:extLst>
        </xdr:cNvPr>
        <xdr:cNvSpPr/>
      </xdr:nvSpPr>
      <xdr:spPr>
        <a:xfrm>
          <a:off x="804333" y="1428751"/>
          <a:ext cx="1037166" cy="1296457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Materia Prima </a:t>
          </a:r>
        </a:p>
        <a:p>
          <a:pPr algn="l"/>
          <a:r>
            <a:rPr lang="es-PE" sz="1100"/>
            <a:t>Envases</a:t>
          </a:r>
          <a:r>
            <a:rPr lang="es-PE" sz="1100" baseline="0"/>
            <a:t> y embalajes</a:t>
          </a:r>
          <a:endParaRPr lang="es-PE" sz="1100"/>
        </a:p>
      </xdr:txBody>
    </xdr:sp>
    <xdr:clientData/>
  </xdr:twoCellAnchor>
  <xdr:twoCellAnchor>
    <xdr:from>
      <xdr:col>0</xdr:col>
      <xdr:colOff>523874</xdr:colOff>
      <xdr:row>0</xdr:row>
      <xdr:rowOff>116417</xdr:rowOff>
    </xdr:from>
    <xdr:to>
      <xdr:col>2</xdr:col>
      <xdr:colOff>597957</xdr:colOff>
      <xdr:row>7</xdr:row>
      <xdr:rowOff>127001</xdr:rowOff>
    </xdr:to>
    <xdr:sp macro="" textlink="">
      <xdr:nvSpPr>
        <xdr:cNvPr id="3" name="Flecha: hacia abajo 2">
          <a:extLst>
            <a:ext uri="{FF2B5EF4-FFF2-40B4-BE49-F238E27FC236}">
              <a16:creationId xmlns:a16="http://schemas.microsoft.com/office/drawing/2014/main" id="{CE6404F0-B1B3-4460-84C9-484944ADC4D7}"/>
            </a:ext>
          </a:extLst>
        </xdr:cNvPr>
        <xdr:cNvSpPr/>
      </xdr:nvSpPr>
      <xdr:spPr>
        <a:xfrm>
          <a:off x="523874" y="116417"/>
          <a:ext cx="1598083" cy="1084792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Materiales</a:t>
          </a:r>
          <a:r>
            <a:rPr lang="es-PE" sz="1100" baseline="0"/>
            <a:t> Directos</a:t>
          </a:r>
          <a:endParaRPr lang="es-PE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IS%20QUISPE/Desktop/FY%2017/Gris%20Quispe%20Laptop%201/Usados/Docencia%20Gris%20Quispe/Q&amp;S/10.22/Webinar%20Conta%20de%20costos/29.10%20Costos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OOL/pool/2013/OFFICE%20COPY%202013%20-%20PARA%20IMPRIMIR%20TAPA%20VERD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istemas%20Contables\Integraci&#243;n%20Contabl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o1"/>
      <sheetName val="Resol1"/>
      <sheetName val="Horngren"/>
      <sheetName val="Estimado"/>
      <sheetName val="Ajustado al Real"/>
      <sheetName val="Datos"/>
      <sheetName val="Desarrollo"/>
      <sheetName val="Caso2"/>
      <sheetName val="Caso4"/>
      <sheetName val="Caso3 (2)"/>
      <sheetName val="Hoja4"/>
      <sheetName val="Caso2 (2)"/>
      <sheetName val="Pág71"/>
      <sheetName val="Examen MOD y MPD"/>
      <sheetName val="Examen MOD y MPD (2)"/>
      <sheetName val="CIF"/>
      <sheetName val="Hoja1"/>
      <sheetName val="Hoja2"/>
      <sheetName val="Caso3"/>
      <sheetName val="Costeoxórdenes específicas"/>
      <sheetName val="Libro Diario"/>
      <sheetName val="L.Mayor"/>
      <sheetName val="BC"/>
      <sheetName val="Balance"/>
      <sheetName val="Resultados"/>
      <sheetName val="Costeo por Proceso."/>
      <sheetName val="Costos de importación"/>
      <sheetName val="Costeo por proceso"/>
      <sheetName val="Margen contribuc."/>
      <sheetName val="Margen contribuc. (2)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5">
          <cell r="J5" t="str">
            <v>N/A</v>
          </cell>
          <cell r="R5" t="str">
            <v>N/A</v>
          </cell>
          <cell r="S5" t="str">
            <v>N/A</v>
          </cell>
        </row>
        <row r="6">
          <cell r="J6">
            <v>1</v>
          </cell>
          <cell r="K6" t="str">
            <v>Agribusiness</v>
          </cell>
          <cell r="N6" t="str">
            <v>N/A</v>
          </cell>
          <cell r="Q6" t="str">
            <v>N/A</v>
          </cell>
          <cell r="R6">
            <v>2</v>
          </cell>
          <cell r="S6" t="str">
            <v>Empresa en marcha</v>
          </cell>
        </row>
        <row r="7">
          <cell r="J7">
            <v>2</v>
          </cell>
          <cell r="K7" t="str">
            <v>Retail / Consumo masivo</v>
          </cell>
          <cell r="N7" t="str">
            <v>SMV (CONASEV)</v>
          </cell>
          <cell r="Q7" t="str">
            <v>Local</v>
          </cell>
          <cell r="R7">
            <v>7</v>
          </cell>
          <cell r="S7" t="str">
            <v>Cuentas por cobrar</v>
          </cell>
        </row>
        <row r="8">
          <cell r="J8">
            <v>3</v>
          </cell>
          <cell r="K8" t="str">
            <v>Petróleo y gas</v>
          </cell>
          <cell r="N8" t="str">
            <v>SBS</v>
          </cell>
          <cell r="Q8" t="str">
            <v>IFRS</v>
          </cell>
          <cell r="R8">
            <v>8</v>
          </cell>
          <cell r="S8" t="str">
            <v>Activo fijo</v>
          </cell>
        </row>
        <row r="9">
          <cell r="J9">
            <v>4</v>
          </cell>
          <cell r="K9" t="str">
            <v>Electricidad</v>
          </cell>
          <cell r="N9" t="str">
            <v>SUNASA (regula EPS)</v>
          </cell>
          <cell r="Q9" t="str">
            <v>USGAAP</v>
          </cell>
          <cell r="R9">
            <v>11</v>
          </cell>
          <cell r="S9" t="str">
            <v>Existencias</v>
          </cell>
        </row>
        <row r="10">
          <cell r="J10">
            <v>5</v>
          </cell>
          <cell r="K10" t="str">
            <v>Minería</v>
          </cell>
          <cell r="N10" t="str">
            <v>OSITRAN</v>
          </cell>
          <cell r="Q10" t="str">
            <v>Otros</v>
          </cell>
          <cell r="R10">
            <v>12</v>
          </cell>
          <cell r="S10" t="str">
            <v>Ingresos</v>
          </cell>
        </row>
        <row r="11">
          <cell r="J11">
            <v>6</v>
          </cell>
          <cell r="K11" t="str">
            <v>FSIP</v>
          </cell>
          <cell r="N11" t="str">
            <v>PERUPETRO</v>
          </cell>
          <cell r="R11">
            <v>16</v>
          </cell>
          <cell r="S11" t="str">
            <v>Impuesto a la renta diferido</v>
          </cell>
        </row>
        <row r="12">
          <cell r="J12">
            <v>7</v>
          </cell>
          <cell r="K12" t="str">
            <v>Construcción</v>
          </cell>
          <cell r="N12" t="str">
            <v>OSINERGMIN</v>
          </cell>
          <cell r="R12">
            <v>17</v>
          </cell>
          <cell r="S12" t="str">
            <v>Revelaciones</v>
          </cell>
        </row>
        <row r="13">
          <cell r="J13">
            <v>8</v>
          </cell>
          <cell r="K13" t="str">
            <v>Educación</v>
          </cell>
          <cell r="N13" t="str">
            <v>Financiadores</v>
          </cell>
          <cell r="R13">
            <v>18</v>
          </cell>
          <cell r="S13" t="str">
            <v xml:space="preserve">Instrumentos financieros derivados
</v>
          </cell>
        </row>
        <row r="14">
          <cell r="J14">
            <v>9</v>
          </cell>
          <cell r="K14" t="str">
            <v>Inmobliaria</v>
          </cell>
          <cell r="N14" t="str">
            <v>Otros</v>
          </cell>
          <cell r="R14">
            <v>19</v>
          </cell>
          <cell r="S14" t="str">
            <v>Otros</v>
          </cell>
        </row>
        <row r="15">
          <cell r="J15">
            <v>10</v>
          </cell>
          <cell r="K15" t="str">
            <v>Salud</v>
          </cell>
          <cell r="R15">
            <v>21</v>
          </cell>
        </row>
        <row r="16">
          <cell r="J16">
            <v>11</v>
          </cell>
          <cell r="K16" t="str">
            <v>Servicios</v>
          </cell>
          <cell r="O16" t="str">
            <v>N/A</v>
          </cell>
          <cell r="R16">
            <v>23</v>
          </cell>
        </row>
        <row r="17">
          <cell r="J17">
            <v>12</v>
          </cell>
          <cell r="K17" t="str">
            <v>Otros</v>
          </cell>
          <cell r="O17" t="str">
            <v>Separado / individual</v>
          </cell>
          <cell r="R17">
            <v>24</v>
          </cell>
        </row>
        <row r="18">
          <cell r="J18">
            <v>13</v>
          </cell>
          <cell r="K18" t="str">
            <v>N/A</v>
          </cell>
          <cell r="O18" t="str">
            <v>Consolidado</v>
          </cell>
          <cell r="R18">
            <v>27</v>
          </cell>
        </row>
        <row r="19">
          <cell r="J19">
            <v>14</v>
          </cell>
          <cell r="K19" t="str">
            <v>Auditoría Anual</v>
          </cell>
          <cell r="O19" t="str">
            <v>Combinado</v>
          </cell>
          <cell r="R19">
            <v>28</v>
          </cell>
        </row>
        <row r="20">
          <cell r="J20">
            <v>15</v>
          </cell>
          <cell r="K20" t="str">
            <v>Auditoría periodos intermedios</v>
          </cell>
          <cell r="O20" t="str">
            <v>Para propósitos especiales</v>
          </cell>
          <cell r="R20">
            <v>31</v>
          </cell>
        </row>
        <row r="21">
          <cell r="J21">
            <v>16</v>
          </cell>
          <cell r="K21" t="str">
            <v>Revisión limitada</v>
          </cell>
          <cell r="R21">
            <v>32</v>
          </cell>
        </row>
        <row r="22">
          <cell r="K22" t="str">
            <v>Procedimientos previamente convenido</v>
          </cell>
          <cell r="O22" t="str">
            <v>N/A</v>
          </cell>
          <cell r="R22">
            <v>33</v>
          </cell>
        </row>
        <row r="23">
          <cell r="K23" t="str">
            <v>Carta de control interno</v>
          </cell>
          <cell r="O23" t="str">
            <v>Sin salvedades</v>
          </cell>
          <cell r="R23">
            <v>34</v>
          </cell>
        </row>
        <row r="24">
          <cell r="K24" t="str">
            <v>Certificación</v>
          </cell>
          <cell r="O24" t="str">
            <v>Sin salvedades con párrafo de énfasis</v>
          </cell>
          <cell r="R24">
            <v>36</v>
          </cell>
        </row>
        <row r="25">
          <cell r="K25" t="str">
            <v>Asistencia técnica</v>
          </cell>
          <cell r="O25" t="str">
            <v>Calificado</v>
          </cell>
          <cell r="R25">
            <v>37</v>
          </cell>
        </row>
        <row r="26">
          <cell r="K26" t="str">
            <v>Free translation</v>
          </cell>
          <cell r="O26" t="str">
            <v>Opinión adversa</v>
          </cell>
          <cell r="R26">
            <v>38</v>
          </cell>
        </row>
        <row r="27">
          <cell r="K27" t="str">
            <v>Informe presupuestal</v>
          </cell>
          <cell r="O27" t="str">
            <v>Abstención de opinión</v>
          </cell>
          <cell r="R27">
            <v>39</v>
          </cell>
        </row>
        <row r="28">
          <cell r="K28" t="str">
            <v>Informe largo</v>
          </cell>
          <cell r="O28" t="str">
            <v>Levantamiento de calificación</v>
          </cell>
          <cell r="R28">
            <v>40</v>
          </cell>
        </row>
        <row r="29">
          <cell r="K29" t="str">
            <v>Lavado de activos</v>
          </cell>
          <cell r="R29">
            <v>41</v>
          </cell>
        </row>
        <row r="30">
          <cell r="K30" t="str">
            <v>Covenants</v>
          </cell>
        </row>
        <row r="31">
          <cell r="K31" t="str">
            <v>Otros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incipal"/>
      <sheetName val="Principal2"/>
      <sheetName val="Principal3"/>
      <sheetName val="Cuentas"/>
      <sheetName val="InventarioInicial"/>
      <sheetName val="BalInventario"/>
      <sheetName val="Proveedores"/>
      <sheetName val="RegCompras"/>
      <sheetName val="Clientes"/>
      <sheetName val="RegVentas"/>
      <sheetName val="LibBancos"/>
      <sheetName val="Planilla"/>
      <sheetName val="LibCaja"/>
      <sheetName val="LibDiario"/>
      <sheetName val="LibMayor"/>
      <sheetName val="BalComprobacion"/>
      <sheetName val="EEGGPP"/>
    </sheetNames>
    <sheetDataSet>
      <sheetData sheetId="0">
        <row r="8">
          <cell r="E8" t="str">
            <v>ARCOR DE PERU S.A</v>
          </cell>
        </row>
      </sheetData>
      <sheetData sheetId="1"/>
      <sheetData sheetId="2"/>
      <sheetData sheetId="3"/>
      <sheetData sheetId="4">
        <row r="3">
          <cell r="A3">
            <v>10</v>
          </cell>
          <cell r="B3" t="str">
            <v xml:space="preserve">Caja y Bancos </v>
          </cell>
        </row>
        <row r="4">
          <cell r="A4">
            <v>101</v>
          </cell>
          <cell r="B4" t="str">
            <v>Caja</v>
          </cell>
        </row>
        <row r="5">
          <cell r="A5">
            <v>102</v>
          </cell>
          <cell r="B5" t="str">
            <v xml:space="preserve">Fondos Fijos </v>
          </cell>
        </row>
        <row r="6">
          <cell r="A6">
            <v>103</v>
          </cell>
          <cell r="B6" t="str">
            <v>Remesas en Tránsito</v>
          </cell>
        </row>
        <row r="7">
          <cell r="A7">
            <v>104</v>
          </cell>
          <cell r="B7" t="str">
            <v>Cuentas Corrientes</v>
          </cell>
        </row>
        <row r="8">
          <cell r="A8">
            <v>105</v>
          </cell>
          <cell r="B8" t="str">
            <v xml:space="preserve">Certificados Bancarios </v>
          </cell>
        </row>
        <row r="9">
          <cell r="A9">
            <v>106</v>
          </cell>
          <cell r="B9" t="str">
            <v>Depósitos a Plazos</v>
          </cell>
        </row>
        <row r="10">
          <cell r="A10">
            <v>108</v>
          </cell>
          <cell r="B10" t="str">
            <v xml:space="preserve">Otros Depósitos </v>
          </cell>
        </row>
        <row r="11">
          <cell r="A11">
            <v>109</v>
          </cell>
          <cell r="B11" t="str">
            <v>Fondos Sujetos a Restricción</v>
          </cell>
        </row>
        <row r="12">
          <cell r="A12">
            <v>12</v>
          </cell>
          <cell r="B12" t="str">
            <v>Clientes</v>
          </cell>
        </row>
        <row r="13">
          <cell r="A13">
            <v>121</v>
          </cell>
          <cell r="B13" t="str">
            <v xml:space="preserve">Facturas por Cobrar </v>
          </cell>
        </row>
        <row r="14">
          <cell r="A14">
            <v>122</v>
          </cell>
          <cell r="B14" t="str">
            <v xml:space="preserve">Anticipos Recibidos </v>
          </cell>
        </row>
        <row r="15">
          <cell r="A15">
            <v>123</v>
          </cell>
          <cell r="B15" t="str">
            <v>Letras (o efectos ) por Cobrar</v>
          </cell>
        </row>
        <row r="16">
          <cell r="A16">
            <v>125</v>
          </cell>
          <cell r="B16" t="str">
            <v>Otros Documentos por Cobrar</v>
          </cell>
        </row>
        <row r="17">
          <cell r="A17">
            <v>1251</v>
          </cell>
          <cell r="B17" t="str">
            <v xml:space="preserve">Otros Documentos de Cobros - País </v>
          </cell>
        </row>
        <row r="18">
          <cell r="A18">
            <v>12511</v>
          </cell>
          <cell r="B18" t="str">
            <v>Boletas de Venta con Tarjetas de Crédito</v>
          </cell>
        </row>
        <row r="19">
          <cell r="A19">
            <v>12512</v>
          </cell>
          <cell r="B19" t="str">
            <v>Cheques de Pago Diferido</v>
          </cell>
        </row>
        <row r="20">
          <cell r="A20">
            <v>12513</v>
          </cell>
          <cell r="B20" t="str">
            <v>Cheques de Clientes Devueltos</v>
          </cell>
        </row>
        <row r="21">
          <cell r="A21">
            <v>12514</v>
          </cell>
          <cell r="B21" t="str">
            <v>Cuotas por Cobrar por Ventas a Plazos</v>
          </cell>
        </row>
        <row r="22">
          <cell r="A22">
            <v>128</v>
          </cell>
          <cell r="B22" t="str">
            <v>Anticipos de Clientes A.C.M</v>
          </cell>
        </row>
        <row r="23">
          <cell r="A23">
            <v>129</v>
          </cell>
          <cell r="B23" t="str">
            <v>Cobranza Dudosa</v>
          </cell>
        </row>
        <row r="24">
          <cell r="A24">
            <v>14</v>
          </cell>
          <cell r="B24" t="str">
            <v>Cuentas por Cobrar a Accionistas (o Socios) y Personal</v>
          </cell>
        </row>
        <row r="25">
          <cell r="A25">
            <v>141</v>
          </cell>
          <cell r="B25" t="str">
            <v xml:space="preserve">Préstamos al Personal </v>
          </cell>
        </row>
        <row r="26">
          <cell r="A26">
            <v>1411</v>
          </cell>
          <cell r="B26" t="str">
            <v>Empleado …</v>
          </cell>
        </row>
        <row r="27">
          <cell r="A27">
            <v>142</v>
          </cell>
          <cell r="B27" t="str">
            <v>Préstamos a Accionistas (o Socios)</v>
          </cell>
        </row>
        <row r="28">
          <cell r="A28">
            <v>1421</v>
          </cell>
          <cell r="B28" t="str">
            <v>Accionista ….</v>
          </cell>
        </row>
        <row r="29">
          <cell r="A29">
            <v>143</v>
          </cell>
          <cell r="B29" t="str">
            <v>Préstamos a Directores</v>
          </cell>
        </row>
        <row r="30">
          <cell r="A30">
            <v>1431</v>
          </cell>
          <cell r="B30" t="str">
            <v>Director ….</v>
          </cell>
        </row>
        <row r="31">
          <cell r="A31">
            <v>144</v>
          </cell>
          <cell r="B31" t="str">
            <v>Accionistas (o Socios) suscripciones Pendientes de Cancelaciones</v>
          </cell>
        </row>
        <row r="32">
          <cell r="A32">
            <v>1441</v>
          </cell>
          <cell r="B32" t="str">
            <v xml:space="preserve">Accionista ….. </v>
          </cell>
        </row>
        <row r="33">
          <cell r="A33">
            <v>16</v>
          </cell>
          <cell r="B33" t="str">
            <v>Cuentas Por Cobrar Diversas</v>
          </cell>
        </row>
        <row r="34">
          <cell r="A34">
            <v>161</v>
          </cell>
          <cell r="B34" t="str">
            <v>Préstamos a Terceros</v>
          </cell>
        </row>
        <row r="35">
          <cell r="A35">
            <v>162</v>
          </cell>
          <cell r="B35" t="str">
            <v>Reclamos a Terceros</v>
          </cell>
        </row>
        <row r="36">
          <cell r="A36">
            <v>163</v>
          </cell>
          <cell r="B36" t="str">
            <v>Intereses por Cobrar</v>
          </cell>
        </row>
        <row r="37">
          <cell r="A37">
            <v>164</v>
          </cell>
          <cell r="B37" t="str">
            <v>Depósitos en Garantías</v>
          </cell>
        </row>
        <row r="38">
          <cell r="A38">
            <v>168</v>
          </cell>
          <cell r="B38" t="str">
            <v>Otras Cuentas por Cobrar Diversas</v>
          </cell>
        </row>
        <row r="39">
          <cell r="A39">
            <v>169</v>
          </cell>
          <cell r="B39" t="str">
            <v>Cobranza Dudosa</v>
          </cell>
        </row>
        <row r="40">
          <cell r="A40">
            <v>19</v>
          </cell>
          <cell r="B40" t="str">
            <v>Provisión Para Cuentas  de Cobranza Dudosa</v>
          </cell>
        </row>
        <row r="41">
          <cell r="A41">
            <v>192</v>
          </cell>
          <cell r="B41" t="str">
            <v>Clientes</v>
          </cell>
        </row>
        <row r="42">
          <cell r="A42">
            <v>196</v>
          </cell>
          <cell r="B42" t="str">
            <v>Cuentas por Cobrar Diversas</v>
          </cell>
        </row>
        <row r="43">
          <cell r="A43">
            <v>1961</v>
          </cell>
          <cell r="B43" t="str">
            <v xml:space="preserve">Cuentas por Cobrar a Accionistas (o Socios) </v>
          </cell>
        </row>
        <row r="44">
          <cell r="A44">
            <v>1962</v>
          </cell>
          <cell r="B44" t="str">
            <v>Cuentas por Cobrar a Directores y Personal</v>
          </cell>
        </row>
        <row r="45">
          <cell r="A45">
            <v>1963</v>
          </cell>
          <cell r="B45" t="str">
            <v xml:space="preserve">Cuentas por Cobrar a ExEmpleados </v>
          </cell>
        </row>
        <row r="46">
          <cell r="A46">
            <v>1964</v>
          </cell>
          <cell r="B46" t="str">
            <v>Préstamos a terceros</v>
          </cell>
        </row>
        <row r="47">
          <cell r="A47">
            <v>1965</v>
          </cell>
          <cell r="B47" t="str">
            <v>Intereses por Cobrar</v>
          </cell>
        </row>
        <row r="48">
          <cell r="A48">
            <v>1966</v>
          </cell>
          <cell r="B48" t="str">
            <v>Depósitos en Garantías</v>
          </cell>
        </row>
        <row r="49">
          <cell r="A49">
            <v>1967</v>
          </cell>
          <cell r="B49" t="str">
            <v>Otras Cuentas por Cobrar Diversas</v>
          </cell>
        </row>
        <row r="50">
          <cell r="A50">
            <v>20</v>
          </cell>
          <cell r="B50" t="str">
            <v>Mercaderías</v>
          </cell>
        </row>
        <row r="51">
          <cell r="A51">
            <v>201</v>
          </cell>
          <cell r="B51" t="str">
            <v>Mercaderías</v>
          </cell>
        </row>
        <row r="52">
          <cell r="A52">
            <v>202</v>
          </cell>
          <cell r="B52" t="str">
            <v>Remitidas en Consignaciones</v>
          </cell>
        </row>
        <row r="53">
          <cell r="A53">
            <v>203</v>
          </cell>
          <cell r="B53" t="str">
            <v>Remitidas en Garantías Prendarias</v>
          </cell>
        </row>
        <row r="54">
          <cell r="A54">
            <v>208</v>
          </cell>
          <cell r="B54" t="str">
            <v>Mercaderías A.C.M.</v>
          </cell>
        </row>
        <row r="55">
          <cell r="A55">
            <v>209</v>
          </cell>
          <cell r="B55" t="str">
            <v>Provisión por Fluctuación de Mercaderías A.C.M.</v>
          </cell>
        </row>
        <row r="56">
          <cell r="A56">
            <v>21</v>
          </cell>
          <cell r="B56" t="str">
            <v>Productos Terminados</v>
          </cell>
        </row>
        <row r="57">
          <cell r="A57">
            <v>211</v>
          </cell>
          <cell r="B57" t="str">
            <v>En Almacenes</v>
          </cell>
        </row>
        <row r="58">
          <cell r="A58">
            <v>212</v>
          </cell>
          <cell r="B58" t="str">
            <v>Remitidas en Consignción</v>
          </cell>
        </row>
        <row r="59">
          <cell r="A59">
            <v>213</v>
          </cell>
          <cell r="B59" t="str">
            <v>Remitidas en Garantías Prendarias</v>
          </cell>
        </row>
        <row r="60">
          <cell r="A60">
            <v>218</v>
          </cell>
          <cell r="B60" t="str">
            <v>Productos Terminados A.C.M.</v>
          </cell>
        </row>
        <row r="61">
          <cell r="A61">
            <v>219</v>
          </cell>
          <cell r="B61" t="str">
            <v>Provisión de Fluctuación de Productos Terminados A.C.M.</v>
          </cell>
        </row>
        <row r="62">
          <cell r="A62">
            <v>22</v>
          </cell>
          <cell r="B62" t="str">
            <v>Sub-Productos Desechos y Desperdicios</v>
          </cell>
        </row>
        <row r="63">
          <cell r="A63">
            <v>221</v>
          </cell>
          <cell r="B63" t="str">
            <v>Sub-Productos</v>
          </cell>
        </row>
        <row r="64">
          <cell r="A64">
            <v>222</v>
          </cell>
          <cell r="B64" t="str">
            <v>Desechos</v>
          </cell>
        </row>
        <row r="65">
          <cell r="A65">
            <v>223</v>
          </cell>
          <cell r="B65" t="str">
            <v>Desperdicios</v>
          </cell>
        </row>
        <row r="66">
          <cell r="A66">
            <v>228</v>
          </cell>
          <cell r="B66" t="str">
            <v>Sub-productos Desechos y Desperdicios A.C.M.</v>
          </cell>
        </row>
        <row r="67">
          <cell r="A67">
            <v>229</v>
          </cell>
          <cell r="B67" t="str">
            <v>Provisión por Fluctuación de Sub-Productos,Desechos y Desperdicios A.C.M.</v>
          </cell>
        </row>
        <row r="68">
          <cell r="A68">
            <v>23</v>
          </cell>
          <cell r="B68" t="str">
            <v>Productos en Proceso</v>
          </cell>
        </row>
        <row r="69">
          <cell r="A69">
            <v>231</v>
          </cell>
          <cell r="B69" t="str">
            <v>En Proceso de Fabricación</v>
          </cell>
        </row>
        <row r="70">
          <cell r="A70">
            <v>238</v>
          </cell>
          <cell r="B70" t="str">
            <v>Productos en Proceso A.C.M.</v>
          </cell>
        </row>
        <row r="71">
          <cell r="A71">
            <v>239</v>
          </cell>
          <cell r="B71" t="str">
            <v>Provisión por  Fluctuación de Productos en Proceso A.C.M.</v>
          </cell>
        </row>
        <row r="72">
          <cell r="A72">
            <v>24</v>
          </cell>
          <cell r="B72" t="str">
            <v>Materias Primas y Auxiliares</v>
          </cell>
        </row>
        <row r="73">
          <cell r="A73">
            <v>241</v>
          </cell>
          <cell r="B73" t="str">
            <v>Materia Prima</v>
          </cell>
        </row>
        <row r="74">
          <cell r="A74">
            <v>242</v>
          </cell>
          <cell r="B74" t="str">
            <v>Materiales Auxiliares</v>
          </cell>
        </row>
        <row r="75">
          <cell r="A75">
            <v>248</v>
          </cell>
          <cell r="B75" t="str">
            <v>Materias Primas y Auxiliares A.C.M.</v>
          </cell>
        </row>
        <row r="76">
          <cell r="A76">
            <v>249</v>
          </cell>
          <cell r="B76" t="str">
            <v>Provisión por Fluctuación de Materia Prima y Auxiliares A.C.M.</v>
          </cell>
        </row>
        <row r="77">
          <cell r="A77">
            <v>25</v>
          </cell>
          <cell r="B77" t="str">
            <v>Envases y Embalajes</v>
          </cell>
        </row>
        <row r="78">
          <cell r="A78">
            <v>251</v>
          </cell>
          <cell r="B78" t="str">
            <v>Envases</v>
          </cell>
        </row>
        <row r="79">
          <cell r="A79">
            <v>252</v>
          </cell>
          <cell r="B79" t="str">
            <v>Embalajes</v>
          </cell>
        </row>
        <row r="80">
          <cell r="A80">
            <v>258</v>
          </cell>
          <cell r="B80" t="str">
            <v>Envases y Embalajes A.C.M.</v>
          </cell>
        </row>
        <row r="81">
          <cell r="A81">
            <v>259</v>
          </cell>
          <cell r="B81" t="str">
            <v>Provisión por Fluctuación de Envases y Embalajes A.C.M.</v>
          </cell>
        </row>
        <row r="82">
          <cell r="A82">
            <v>26</v>
          </cell>
          <cell r="B82" t="str">
            <v>Suministros Diversos</v>
          </cell>
        </row>
        <row r="83">
          <cell r="A83">
            <v>261</v>
          </cell>
          <cell r="B83" t="str">
            <v>Combustibles y Lubricantes</v>
          </cell>
        </row>
        <row r="84">
          <cell r="A84">
            <v>262</v>
          </cell>
          <cell r="B84" t="str">
            <v>Repuestos y Accesorios</v>
          </cell>
        </row>
        <row r="85">
          <cell r="A85">
            <v>263</v>
          </cell>
          <cell r="B85" t="str">
            <v>Materiales de Mantenimiento</v>
          </cell>
        </row>
        <row r="86">
          <cell r="A86">
            <v>264</v>
          </cell>
          <cell r="B86" t="str">
            <v>Utiles de Escritorio</v>
          </cell>
        </row>
        <row r="87">
          <cell r="A87">
            <v>268</v>
          </cell>
          <cell r="B87" t="str">
            <v>Suministros Diversos A.C.M.</v>
          </cell>
        </row>
        <row r="88">
          <cell r="A88">
            <v>269</v>
          </cell>
          <cell r="B88" t="str">
            <v>Provisión por Fluctuación de Suministros Diversos A.C.M.</v>
          </cell>
        </row>
        <row r="89">
          <cell r="A89">
            <v>28</v>
          </cell>
          <cell r="B89" t="str">
            <v>Existencias por Recibir</v>
          </cell>
        </row>
        <row r="90">
          <cell r="A90">
            <v>280</v>
          </cell>
          <cell r="B90" t="str">
            <v>Mercaderías</v>
          </cell>
        </row>
        <row r="91">
          <cell r="A91">
            <v>284</v>
          </cell>
          <cell r="B91" t="str">
            <v>Materias Primas y Auxiliares</v>
          </cell>
        </row>
        <row r="92">
          <cell r="A92">
            <v>285</v>
          </cell>
          <cell r="B92" t="str">
            <v>Envases y Embalajes</v>
          </cell>
        </row>
        <row r="93">
          <cell r="A93">
            <v>286</v>
          </cell>
          <cell r="B93" t="str">
            <v>Suministros Diversos</v>
          </cell>
        </row>
        <row r="94">
          <cell r="A94">
            <v>288</v>
          </cell>
          <cell r="B94" t="str">
            <v>Existencias por Recibir A.C.M.</v>
          </cell>
        </row>
        <row r="95">
          <cell r="A95">
            <v>29</v>
          </cell>
          <cell r="B95" t="str">
            <v>Provisión para Desvalorización de Existencias</v>
          </cell>
        </row>
        <row r="96">
          <cell r="A96">
            <v>290</v>
          </cell>
          <cell r="B96" t="str">
            <v>Mercaderías</v>
          </cell>
        </row>
        <row r="97">
          <cell r="A97">
            <v>291</v>
          </cell>
          <cell r="B97" t="str">
            <v>Productos Terminados</v>
          </cell>
        </row>
        <row r="98">
          <cell r="A98">
            <v>292</v>
          </cell>
          <cell r="B98" t="str">
            <v>Sub-Productos,Desechos y Desperdicios</v>
          </cell>
        </row>
        <row r="99">
          <cell r="A99">
            <v>293</v>
          </cell>
          <cell r="B99" t="str">
            <v>Productos en Proceso</v>
          </cell>
        </row>
        <row r="100">
          <cell r="A100">
            <v>294</v>
          </cell>
          <cell r="B100" t="str">
            <v>Materias Primas y Auxiliares</v>
          </cell>
        </row>
        <row r="101">
          <cell r="A101">
            <v>295</v>
          </cell>
          <cell r="B101" t="str">
            <v>Envases y Embalajes</v>
          </cell>
        </row>
        <row r="102">
          <cell r="A102">
            <v>296</v>
          </cell>
          <cell r="B102" t="str">
            <v>Suministros Diversos</v>
          </cell>
        </row>
        <row r="103">
          <cell r="A103">
            <v>31</v>
          </cell>
          <cell r="B103" t="str">
            <v>Valores</v>
          </cell>
        </row>
        <row r="104">
          <cell r="A104">
            <v>311</v>
          </cell>
          <cell r="B104" t="str">
            <v>Acciones</v>
          </cell>
        </row>
        <row r="105">
          <cell r="A105">
            <v>312</v>
          </cell>
          <cell r="B105" t="str">
            <v>Provisión por Fluctuación y Valores, A.C.M.</v>
          </cell>
        </row>
        <row r="106">
          <cell r="A106">
            <v>313</v>
          </cell>
          <cell r="B106" t="str">
            <v>Valores A.C.M.</v>
          </cell>
        </row>
        <row r="107">
          <cell r="A107">
            <v>314</v>
          </cell>
          <cell r="B107" t="str">
            <v xml:space="preserve">Otros Títulos Representativos de Derecho Patrimonial </v>
          </cell>
        </row>
        <row r="108">
          <cell r="A108">
            <v>315</v>
          </cell>
          <cell r="B108" t="str">
            <v>Cédulas Hipotecarias</v>
          </cell>
        </row>
        <row r="109">
          <cell r="A109">
            <v>316</v>
          </cell>
          <cell r="B109" t="str">
            <v>Bonos del Tesoro</v>
          </cell>
        </row>
        <row r="110">
          <cell r="A110">
            <v>317</v>
          </cell>
          <cell r="B110" t="str">
            <v>Bonos Diversos</v>
          </cell>
        </row>
        <row r="111">
          <cell r="A111">
            <v>318</v>
          </cell>
          <cell r="B111" t="str">
            <v>Otros Titulos Representativos de Acreencias</v>
          </cell>
        </row>
        <row r="112">
          <cell r="A112">
            <v>319</v>
          </cell>
          <cell r="B112" t="str">
            <v>Provisión por Fluctuación de Valores</v>
          </cell>
        </row>
        <row r="113">
          <cell r="A113">
            <v>32</v>
          </cell>
          <cell r="B113" t="str">
            <v>Provisiones Para Desvalorización de los Bienes del Activo Fijo</v>
          </cell>
        </row>
        <row r="114">
          <cell r="A114">
            <v>321</v>
          </cell>
          <cell r="B114" t="str">
            <v>Terrenos</v>
          </cell>
        </row>
        <row r="115">
          <cell r="A115">
            <v>322</v>
          </cell>
          <cell r="B115" t="str">
            <v>Edificios y Otras Construcciones</v>
          </cell>
        </row>
        <row r="116">
          <cell r="A116">
            <v>323</v>
          </cell>
          <cell r="B116" t="str">
            <v>Maquinarias, Equipos y Otras Unidades de Explotación</v>
          </cell>
        </row>
        <row r="117">
          <cell r="A117">
            <v>324</v>
          </cell>
          <cell r="B117" t="str">
            <v>Unidades de Transporte</v>
          </cell>
        </row>
        <row r="118">
          <cell r="A118">
            <v>325</v>
          </cell>
          <cell r="B118" t="str">
            <v>Muebles y Enseres</v>
          </cell>
        </row>
        <row r="119">
          <cell r="A119">
            <v>326</v>
          </cell>
          <cell r="B119" t="str">
            <v>Equipos Diversos</v>
          </cell>
        </row>
        <row r="120">
          <cell r="A120">
            <v>328</v>
          </cell>
          <cell r="B120" t="str">
            <v>Provisiones Para Desvalorización de los Inmuebles, Maquinarias y Equipos A.C.M.</v>
          </cell>
        </row>
        <row r="121">
          <cell r="A121">
            <v>33</v>
          </cell>
          <cell r="B121" t="str">
            <v>Inmuebles Maquinarias y Equipo</v>
          </cell>
        </row>
        <row r="122">
          <cell r="A122">
            <v>330</v>
          </cell>
          <cell r="B122" t="str">
            <v>Inmuebles, Maquinarias y Equipo A.C.M.</v>
          </cell>
        </row>
        <row r="123">
          <cell r="A123">
            <v>3301</v>
          </cell>
          <cell r="B123" t="str">
            <v>Inmuebles, Maquinarias y Equipo A.C.M.</v>
          </cell>
        </row>
        <row r="124">
          <cell r="A124">
            <v>3302</v>
          </cell>
          <cell r="B124" t="str">
            <v>Provisión por Fluctuación de Valor de Inmuebles, Maquinaria y Equipo A.C.M.</v>
          </cell>
        </row>
        <row r="125">
          <cell r="A125">
            <v>331</v>
          </cell>
          <cell r="B125" t="str">
            <v>Terrenos</v>
          </cell>
        </row>
        <row r="126">
          <cell r="A126">
            <v>332</v>
          </cell>
          <cell r="B126" t="str">
            <v>Edificios y Otras Construcciones</v>
          </cell>
        </row>
        <row r="127">
          <cell r="A127">
            <v>333</v>
          </cell>
          <cell r="B127" t="str">
            <v>Maquinarias, Equipos y Otras Unidades de Explotación</v>
          </cell>
        </row>
        <row r="128">
          <cell r="A128">
            <v>3331</v>
          </cell>
          <cell r="B128" t="str">
            <v>Maquinaria y Equipo para uso propio</v>
          </cell>
        </row>
        <row r="129">
          <cell r="A129">
            <v>3332</v>
          </cell>
          <cell r="B129" t="str">
            <v>Maquinaria y Equipo en Arrendamiento Operativo</v>
          </cell>
        </row>
        <row r="130">
          <cell r="A130">
            <v>3333</v>
          </cell>
          <cell r="B130" t="str">
            <v xml:space="preserve">Maquinarias y Equipo en Arrendamiento Financierio - Leasing </v>
          </cell>
        </row>
        <row r="131">
          <cell r="A131">
            <v>334</v>
          </cell>
          <cell r="B131" t="str">
            <v>Unidades de Transporte</v>
          </cell>
        </row>
        <row r="132">
          <cell r="A132">
            <v>335</v>
          </cell>
          <cell r="B132" t="str">
            <v>Muebles y Enseres</v>
          </cell>
        </row>
        <row r="133">
          <cell r="A133">
            <v>336</v>
          </cell>
          <cell r="B133" t="str">
            <v>Equipos Diversos</v>
          </cell>
        </row>
        <row r="134">
          <cell r="A134">
            <v>337</v>
          </cell>
          <cell r="B134" t="str">
            <v>Unidades de Reemplazo</v>
          </cell>
        </row>
        <row r="135">
          <cell r="A135">
            <v>338</v>
          </cell>
          <cell r="B135" t="str">
            <v>Unidades por Recibir</v>
          </cell>
        </row>
        <row r="136">
          <cell r="A136">
            <v>339</v>
          </cell>
          <cell r="B136" t="str">
            <v>Trabajos en Curso</v>
          </cell>
        </row>
        <row r="137">
          <cell r="A137">
            <v>34</v>
          </cell>
          <cell r="B137" t="str">
            <v>Intangibles</v>
          </cell>
        </row>
        <row r="138">
          <cell r="A138">
            <v>341</v>
          </cell>
          <cell r="B138" t="str">
            <v>Concesiones y Derechos</v>
          </cell>
        </row>
        <row r="139">
          <cell r="A139">
            <v>342</v>
          </cell>
          <cell r="B139" t="str">
            <v>Patentes y Marcas</v>
          </cell>
        </row>
        <row r="140">
          <cell r="A140">
            <v>343</v>
          </cell>
          <cell r="B140" t="str">
            <v>Gastos de Investigación</v>
          </cell>
        </row>
        <row r="141">
          <cell r="A141">
            <v>344</v>
          </cell>
          <cell r="B141" t="str">
            <v>Gastos de Exploración y Desarrollo</v>
          </cell>
        </row>
        <row r="142">
          <cell r="A142">
            <v>345</v>
          </cell>
          <cell r="B142" t="str">
            <v>Gastos de Estudios y Proyectos</v>
          </cell>
        </row>
        <row r="143">
          <cell r="A143">
            <v>346</v>
          </cell>
          <cell r="B143" t="str">
            <v>Gastos de Promoción y Pre-Operativos</v>
          </cell>
        </row>
        <row r="144">
          <cell r="A144">
            <v>347</v>
          </cell>
          <cell r="B144" t="str">
            <v>Gastos de Emisión de Acciones y Obligaciones</v>
          </cell>
        </row>
        <row r="145">
          <cell r="A145">
            <v>348</v>
          </cell>
          <cell r="B145" t="str">
            <v>Intangibles A.C.M.</v>
          </cell>
        </row>
        <row r="146">
          <cell r="A146">
            <v>349</v>
          </cell>
          <cell r="B146" t="str">
            <v>Provisión por Fluctuación de Intangibles A.C.M.</v>
          </cell>
        </row>
        <row r="147">
          <cell r="A147">
            <v>35</v>
          </cell>
          <cell r="B147" t="str">
            <v>Valorización Adicional de Inmueble, Maquinaria y Equipo</v>
          </cell>
        </row>
        <row r="148">
          <cell r="A148">
            <v>351</v>
          </cell>
          <cell r="B148" t="str">
            <v xml:space="preserve">Terrenos </v>
          </cell>
        </row>
        <row r="149">
          <cell r="A149">
            <v>352</v>
          </cell>
          <cell r="B149" t="str">
            <v>Edificios y Otras Construcciones</v>
          </cell>
        </row>
        <row r="150">
          <cell r="A150">
            <v>353</v>
          </cell>
          <cell r="B150" t="str">
            <v xml:space="preserve">Maquinaria, Equipo y Otras Unidades de Explotación </v>
          </cell>
        </row>
        <row r="151">
          <cell r="A151">
            <v>354</v>
          </cell>
          <cell r="B151" t="str">
            <v>Unidades de Transporte</v>
          </cell>
        </row>
        <row r="152">
          <cell r="A152">
            <v>355</v>
          </cell>
          <cell r="B152" t="str">
            <v>Muebles y Enseres</v>
          </cell>
        </row>
        <row r="153">
          <cell r="A153">
            <v>356</v>
          </cell>
          <cell r="B153" t="str">
            <v>Equipos Diversos</v>
          </cell>
        </row>
        <row r="154">
          <cell r="A154">
            <v>358</v>
          </cell>
          <cell r="B154" t="str">
            <v>Valorización  Adicional del Inmueble, Maquinaria y Equipo, ACM.</v>
          </cell>
        </row>
        <row r="155">
          <cell r="A155">
            <v>36</v>
          </cell>
          <cell r="B155" t="str">
            <v>Inmuebles Maquinarias y Equipo-Leyes de Promoción</v>
          </cell>
        </row>
        <row r="156">
          <cell r="A156">
            <v>360</v>
          </cell>
          <cell r="B156" t="str">
            <v>Inmuebles Maquinarias y Equipo-Leyes de Promoción A.C.M.</v>
          </cell>
        </row>
        <row r="157">
          <cell r="A157">
            <v>3601</v>
          </cell>
          <cell r="B157" t="str">
            <v>Inmuebles Maquinarias y Equipo-Leyes de Promoción A.C.M.</v>
          </cell>
        </row>
        <row r="158">
          <cell r="A158">
            <v>3602</v>
          </cell>
          <cell r="B158" t="str">
            <v>Provisión por Fluctuación de Valores de Inmuebles Maquinarias y Equipo-Leyes de Promoción A.C.M.</v>
          </cell>
        </row>
        <row r="159">
          <cell r="A159">
            <v>361</v>
          </cell>
          <cell r="B159" t="str">
            <v>Terrenos</v>
          </cell>
        </row>
        <row r="160">
          <cell r="A160">
            <v>362</v>
          </cell>
          <cell r="B160" t="str">
            <v>Edificios y Otras Construcciones</v>
          </cell>
        </row>
        <row r="161">
          <cell r="A161">
            <v>363</v>
          </cell>
          <cell r="B161" t="str">
            <v>Maquinarias, Equipos y Otras Unidades de Explotación</v>
          </cell>
        </row>
        <row r="162">
          <cell r="A162">
            <v>364</v>
          </cell>
          <cell r="B162" t="str">
            <v>Unidades de Transporte</v>
          </cell>
        </row>
        <row r="163">
          <cell r="A163">
            <v>365</v>
          </cell>
          <cell r="B163" t="str">
            <v>Muebles y Enseres</v>
          </cell>
        </row>
        <row r="164">
          <cell r="A164">
            <v>366</v>
          </cell>
          <cell r="B164" t="str">
            <v>Equipos Diversos</v>
          </cell>
        </row>
        <row r="165">
          <cell r="A165">
            <v>367</v>
          </cell>
          <cell r="B165" t="str">
            <v>Unidades de Reemplazo</v>
          </cell>
        </row>
        <row r="166">
          <cell r="A166">
            <v>368</v>
          </cell>
          <cell r="B166" t="str">
            <v>Unidades por Recibir</v>
          </cell>
        </row>
        <row r="167">
          <cell r="A167">
            <v>369</v>
          </cell>
          <cell r="B167" t="str">
            <v>Provisiones por Fluctuación de Inmuebles, Maquinarias y Equipo A.C.M.</v>
          </cell>
        </row>
        <row r="168">
          <cell r="A168">
            <v>37</v>
          </cell>
          <cell r="B168" t="str">
            <v>Intangibles-Leyes de Promoción</v>
          </cell>
        </row>
        <row r="169">
          <cell r="A169">
            <v>371</v>
          </cell>
          <cell r="B169" t="str">
            <v>Concesiones y Derechos</v>
          </cell>
        </row>
        <row r="170">
          <cell r="A170">
            <v>372</v>
          </cell>
          <cell r="B170" t="str">
            <v>Patentes y Marcas</v>
          </cell>
        </row>
        <row r="171">
          <cell r="A171">
            <v>373</v>
          </cell>
          <cell r="B171" t="str">
            <v>Gastos de Investigación</v>
          </cell>
        </row>
        <row r="172">
          <cell r="A172">
            <v>374</v>
          </cell>
          <cell r="B172" t="str">
            <v>Gastos de Exploración y Desarrollo</v>
          </cell>
        </row>
        <row r="173">
          <cell r="A173">
            <v>375</v>
          </cell>
          <cell r="B173" t="str">
            <v>Gastos de Estudios y Proyectos</v>
          </cell>
        </row>
        <row r="174">
          <cell r="A174">
            <v>376</v>
          </cell>
          <cell r="B174" t="str">
            <v>Gastos de Promoción y Pre-Operativos</v>
          </cell>
        </row>
        <row r="175">
          <cell r="A175">
            <v>377</v>
          </cell>
          <cell r="B175" t="str">
            <v>Gastos de Emisión de Acciones y Obligaciones</v>
          </cell>
        </row>
        <row r="176">
          <cell r="A176">
            <v>378</v>
          </cell>
          <cell r="B176" t="str">
            <v>Intangibles-Leyes de Promoción A.C.M.</v>
          </cell>
        </row>
        <row r="177">
          <cell r="A177">
            <v>379</v>
          </cell>
          <cell r="B177" t="str">
            <v>Provisión por Fluctación de Intangibles-Leyes de Promoción A.C.M.</v>
          </cell>
        </row>
        <row r="178">
          <cell r="A178">
            <v>38</v>
          </cell>
          <cell r="B178" t="str">
            <v xml:space="preserve">Cargas Diferidas </v>
          </cell>
        </row>
        <row r="179">
          <cell r="A179">
            <v>381</v>
          </cell>
          <cell r="B179" t="str">
            <v>Intereses por Devengar</v>
          </cell>
        </row>
        <row r="180">
          <cell r="A180">
            <v>3811</v>
          </cell>
          <cell r="B180" t="str">
            <v>Sobre Cuentas por Pagar Comerciales</v>
          </cell>
        </row>
        <row r="181">
          <cell r="A181">
            <v>3812</v>
          </cell>
          <cell r="B181" t="str">
            <v>Sobre Préstamos de Entidades del Sector Financiero</v>
          </cell>
        </row>
        <row r="182">
          <cell r="A182">
            <v>382</v>
          </cell>
          <cell r="B182" t="str">
            <v>Seguros Pagados por Adelantado</v>
          </cell>
        </row>
        <row r="183">
          <cell r="A183">
            <v>3821</v>
          </cell>
          <cell r="B183" t="str">
            <v>Seguros contra….</v>
          </cell>
        </row>
        <row r="184">
          <cell r="A184">
            <v>383</v>
          </cell>
          <cell r="B184" t="str">
            <v>Alquileres Pagados por Adelantado</v>
          </cell>
        </row>
        <row r="185">
          <cell r="A185">
            <v>384</v>
          </cell>
          <cell r="B185" t="str">
            <v>Entregas a Rendir Cuentas</v>
          </cell>
        </row>
        <row r="186">
          <cell r="A186">
            <v>3841</v>
          </cell>
          <cell r="B186" t="str">
            <v>Accionistas y Directores</v>
          </cell>
        </row>
        <row r="187">
          <cell r="A187">
            <v>3842</v>
          </cell>
          <cell r="B187" t="str">
            <v>Trabajadores</v>
          </cell>
        </row>
        <row r="188">
          <cell r="A188">
            <v>385</v>
          </cell>
          <cell r="B188" t="str">
            <v>Adelanto de Remuneraciones</v>
          </cell>
        </row>
        <row r="189">
          <cell r="A189">
            <v>3851</v>
          </cell>
          <cell r="B189" t="str">
            <v>Directivos y Funcionarios</v>
          </cell>
        </row>
        <row r="190">
          <cell r="A190">
            <v>3852</v>
          </cell>
          <cell r="B190" t="str">
            <v>Servidores</v>
          </cell>
        </row>
        <row r="191">
          <cell r="A191">
            <v>386</v>
          </cell>
          <cell r="B191" t="str">
            <v>Impuesto a la Renta</v>
          </cell>
        </row>
        <row r="192">
          <cell r="A192">
            <v>3861</v>
          </cell>
          <cell r="B192" t="str">
            <v>Pago a Cuenta</v>
          </cell>
        </row>
        <row r="193">
          <cell r="A193">
            <v>388</v>
          </cell>
          <cell r="B193" t="str">
            <v>Gastos Anticipados A.C.M.</v>
          </cell>
        </row>
        <row r="194">
          <cell r="A194">
            <v>389</v>
          </cell>
          <cell r="B194" t="str">
            <v>Otras Cargas Diferidas</v>
          </cell>
        </row>
        <row r="195">
          <cell r="A195">
            <v>3891</v>
          </cell>
          <cell r="B195" t="str">
            <v>Honorarios</v>
          </cell>
        </row>
        <row r="196">
          <cell r="A196">
            <v>3892</v>
          </cell>
          <cell r="B196" t="str">
            <v>Servicios</v>
          </cell>
        </row>
        <row r="197">
          <cell r="A197">
            <v>3893</v>
          </cell>
          <cell r="B197" t="str">
            <v>IGV por Aplicar</v>
          </cell>
        </row>
        <row r="198">
          <cell r="A198">
            <v>39</v>
          </cell>
          <cell r="B198" t="str">
            <v>Depreciación y Amortización Acumulada</v>
          </cell>
        </row>
        <row r="199">
          <cell r="A199">
            <v>393</v>
          </cell>
          <cell r="B199" t="str">
            <v>Depreciación Inmuebles, Maquinaria y Equipo</v>
          </cell>
        </row>
        <row r="200">
          <cell r="A200">
            <v>3931</v>
          </cell>
          <cell r="B200" t="str">
            <v>Edificios y Otras Construcciones</v>
          </cell>
        </row>
        <row r="201">
          <cell r="A201">
            <v>3932</v>
          </cell>
          <cell r="B201" t="str">
            <v>Mquinaria, Equipo y Otras Unidades de Explotación</v>
          </cell>
        </row>
        <row r="202">
          <cell r="A202">
            <v>3933</v>
          </cell>
          <cell r="B202" t="str">
            <v>Unidades  de Transporte</v>
          </cell>
        </row>
        <row r="203">
          <cell r="A203">
            <v>3934</v>
          </cell>
          <cell r="B203" t="str">
            <v>Muebles y Enseres</v>
          </cell>
        </row>
        <row r="204">
          <cell r="A204">
            <v>3935</v>
          </cell>
          <cell r="B204" t="str">
            <v>Equipos Diversos</v>
          </cell>
        </row>
        <row r="205">
          <cell r="A205">
            <v>394</v>
          </cell>
          <cell r="B205" t="str">
            <v>Amortización Intangibles</v>
          </cell>
        </row>
        <row r="206">
          <cell r="A206">
            <v>3941</v>
          </cell>
          <cell r="B206" t="str">
            <v>Concesiones y Derechos</v>
          </cell>
        </row>
        <row r="207">
          <cell r="A207">
            <v>3942</v>
          </cell>
          <cell r="B207" t="str">
            <v>Patentes y Marcas</v>
          </cell>
        </row>
        <row r="208">
          <cell r="A208">
            <v>3943</v>
          </cell>
          <cell r="B208" t="str">
            <v>Gastos de Investigación</v>
          </cell>
        </row>
        <row r="209">
          <cell r="A209">
            <v>3944</v>
          </cell>
          <cell r="B209" t="str">
            <v>Gastos de Exploración y Desarrollo</v>
          </cell>
        </row>
        <row r="210">
          <cell r="A210">
            <v>3945</v>
          </cell>
          <cell r="B210" t="str">
            <v>Gastos de Estudios y Proyectos</v>
          </cell>
        </row>
        <row r="211">
          <cell r="A211">
            <v>3946</v>
          </cell>
          <cell r="B211" t="str">
            <v>Gastos de Promoción y Pre-Operativos</v>
          </cell>
        </row>
        <row r="212">
          <cell r="A212">
            <v>3947</v>
          </cell>
          <cell r="B212" t="str">
            <v>Gastos de Emisión de Acciones y Obligaciones</v>
          </cell>
        </row>
        <row r="213">
          <cell r="A213">
            <v>396</v>
          </cell>
          <cell r="B213" t="str">
            <v>Depreciación Inmuebles, Maquinaria y Equipo-Leyes de Promoción</v>
          </cell>
        </row>
        <row r="214">
          <cell r="A214">
            <v>397</v>
          </cell>
          <cell r="B214" t="str">
            <v>Amortización Intangibles-Leyes de Promoción</v>
          </cell>
        </row>
        <row r="215">
          <cell r="A215">
            <v>398</v>
          </cell>
          <cell r="B215" t="str">
            <v>Depreciación y Amortización Acumulada A.C.M.</v>
          </cell>
        </row>
        <row r="216">
          <cell r="A216">
            <v>40</v>
          </cell>
          <cell r="B216" t="str">
            <v>Tributos por Pagar</v>
          </cell>
        </row>
        <row r="217">
          <cell r="A217">
            <v>401</v>
          </cell>
          <cell r="B217" t="str">
            <v>Gobierno Central</v>
          </cell>
        </row>
        <row r="218">
          <cell r="A218">
            <v>4011</v>
          </cell>
          <cell r="B218" t="str">
            <v>Impuesto General a las Ventas</v>
          </cell>
        </row>
        <row r="219">
          <cell r="A219">
            <v>4012</v>
          </cell>
          <cell r="B219" t="str">
            <v>Impuesto Selectivo al Consumo</v>
          </cell>
        </row>
        <row r="220">
          <cell r="A220">
            <v>4013</v>
          </cell>
          <cell r="B220" t="str">
            <v>Impuestos a las Remuneraciones(derogado)</v>
          </cell>
        </row>
        <row r="221">
          <cell r="A221">
            <v>4014</v>
          </cell>
          <cell r="B221" t="str">
            <v>Cánones</v>
          </cell>
        </row>
        <row r="222">
          <cell r="A222">
            <v>4015</v>
          </cell>
          <cell r="B222" t="str">
            <v>Derechos Aduaneros</v>
          </cell>
        </row>
        <row r="223">
          <cell r="A223">
            <v>4016</v>
          </cell>
          <cell r="B223" t="str">
            <v>Impuesto al Patrimonio Empresarial(derogado)</v>
          </cell>
        </row>
        <row r="224">
          <cell r="A224">
            <v>4017</v>
          </cell>
          <cell r="B224" t="str">
            <v>Impuesto a la Renta</v>
          </cell>
        </row>
        <row r="225">
          <cell r="A225">
            <v>40171</v>
          </cell>
          <cell r="B225" t="str">
            <v>Renta de 1ra. Categoría</v>
          </cell>
        </row>
        <row r="226">
          <cell r="A226">
            <v>40172</v>
          </cell>
          <cell r="B226" t="str">
            <v>Renta de 2da. Categoría</v>
          </cell>
        </row>
        <row r="227">
          <cell r="A227">
            <v>40173</v>
          </cell>
          <cell r="B227" t="str">
            <v>Renta de 3ra. Categoría</v>
          </cell>
        </row>
        <row r="228">
          <cell r="A228">
            <v>40174</v>
          </cell>
          <cell r="B228" t="str">
            <v>Renta de 4ta. Categoría</v>
          </cell>
        </row>
        <row r="229">
          <cell r="A229">
            <v>40175</v>
          </cell>
          <cell r="B229" t="str">
            <v>Renta de 5ta. Categoría</v>
          </cell>
        </row>
        <row r="230">
          <cell r="A230">
            <v>40178</v>
          </cell>
          <cell r="B230" t="str">
            <v>Renta de 3ra. Categoría ACM</v>
          </cell>
        </row>
        <row r="231">
          <cell r="A231">
            <v>4018</v>
          </cell>
          <cell r="B231" t="str">
            <v>IEAN</v>
          </cell>
        </row>
        <row r="232">
          <cell r="A232">
            <v>4019</v>
          </cell>
          <cell r="B232" t="str">
            <v>Otros Tributos</v>
          </cell>
        </row>
        <row r="233">
          <cell r="A233">
            <v>40191</v>
          </cell>
          <cell r="B233" t="str">
            <v>I.E.S.</v>
          </cell>
        </row>
        <row r="234">
          <cell r="A234">
            <v>402</v>
          </cell>
          <cell r="B234" t="str">
            <v>Gobierno Central- Certificados Tributarios</v>
          </cell>
        </row>
        <row r="235">
          <cell r="A235">
            <v>4021</v>
          </cell>
          <cell r="B235" t="str">
            <v>Certificado de Reintegro Tributario-Certex</v>
          </cell>
        </row>
        <row r="236">
          <cell r="A236">
            <v>4022</v>
          </cell>
          <cell r="B236" t="str">
            <v>Certificado de Devolución del Crédito Fiscal</v>
          </cell>
        </row>
        <row r="237">
          <cell r="A237">
            <v>4029</v>
          </cell>
          <cell r="B237" t="str">
            <v>Otros Certificados Tributarios</v>
          </cell>
        </row>
        <row r="238">
          <cell r="A238">
            <v>403</v>
          </cell>
          <cell r="B238" t="str">
            <v>Contribuciones a Instituciones Públicas</v>
          </cell>
        </row>
        <row r="239">
          <cell r="A239">
            <v>4031</v>
          </cell>
          <cell r="B239" t="str">
            <v>ESSALUD</v>
          </cell>
        </row>
        <row r="240">
          <cell r="A240">
            <v>4032</v>
          </cell>
          <cell r="B240" t="str">
            <v>ONP</v>
          </cell>
        </row>
        <row r="241">
          <cell r="A241">
            <v>4033</v>
          </cell>
          <cell r="B241" t="str">
            <v>SENATI</v>
          </cell>
        </row>
        <row r="242">
          <cell r="A242">
            <v>4034</v>
          </cell>
          <cell r="B242" t="str">
            <v>SENCICO</v>
          </cell>
        </row>
        <row r="243">
          <cell r="A243">
            <v>4035</v>
          </cell>
          <cell r="B243" t="str">
            <v>SCTR</v>
          </cell>
        </row>
        <row r="244">
          <cell r="A244">
            <v>405</v>
          </cell>
          <cell r="B244" t="str">
            <v>Gobierno(s) Local(es)</v>
          </cell>
        </row>
        <row r="245">
          <cell r="A245">
            <v>4051</v>
          </cell>
          <cell r="B245" t="str">
            <v>Impuesto Predial</v>
          </cell>
        </row>
        <row r="246">
          <cell r="A246">
            <v>4052</v>
          </cell>
          <cell r="B246" t="str">
            <v>Arbitrios Municipales</v>
          </cell>
        </row>
        <row r="247">
          <cell r="A247">
            <v>4053</v>
          </cell>
          <cell r="B247" t="str">
            <v>Licencias</v>
          </cell>
        </row>
        <row r="248">
          <cell r="A248">
            <v>4054</v>
          </cell>
          <cell r="B248" t="str">
            <v>Impuesto Automotriz</v>
          </cell>
        </row>
        <row r="249">
          <cell r="A249">
            <v>408</v>
          </cell>
          <cell r="B249" t="str">
            <v>Tributos A.C.M.</v>
          </cell>
        </row>
        <row r="250">
          <cell r="A250">
            <v>4081</v>
          </cell>
          <cell r="B250" t="str">
            <v>Renta de 3ra. Categoría - ACM</v>
          </cell>
        </row>
        <row r="251">
          <cell r="A251">
            <v>41</v>
          </cell>
          <cell r="B251" t="str">
            <v>Remuneraciones y Participaciones por Pagar</v>
          </cell>
        </row>
        <row r="252">
          <cell r="A252">
            <v>411</v>
          </cell>
          <cell r="B252" t="str">
            <v>Remuneraciones por Pagar</v>
          </cell>
        </row>
        <row r="253">
          <cell r="A253">
            <v>4111</v>
          </cell>
          <cell r="B253" t="str">
            <v>Sueldos</v>
          </cell>
        </row>
        <row r="254">
          <cell r="A254">
            <v>4112</v>
          </cell>
          <cell r="B254" t="str">
            <v>Salarios</v>
          </cell>
        </row>
        <row r="255">
          <cell r="A255">
            <v>412</v>
          </cell>
          <cell r="B255" t="str">
            <v>Vacaciones por Pagar</v>
          </cell>
        </row>
        <row r="256">
          <cell r="A256">
            <v>413</v>
          </cell>
          <cell r="B256" t="str">
            <v>Participaciones por Pagar</v>
          </cell>
        </row>
        <row r="257">
          <cell r="A257">
            <v>414</v>
          </cell>
          <cell r="B257" t="str">
            <v>Remuneraciones y Participaciones al Directorio</v>
          </cell>
        </row>
        <row r="258">
          <cell r="A258">
            <v>42</v>
          </cell>
          <cell r="B258" t="str">
            <v>Proveedores</v>
          </cell>
        </row>
        <row r="259">
          <cell r="A259">
            <v>421</v>
          </cell>
          <cell r="B259" t="str">
            <v>Facturas por Pagar</v>
          </cell>
        </row>
        <row r="260">
          <cell r="A260">
            <v>422</v>
          </cell>
          <cell r="B260" t="str">
            <v>Anticipos Otorgados</v>
          </cell>
        </row>
        <row r="261">
          <cell r="A261">
            <v>423</v>
          </cell>
          <cell r="B261" t="str">
            <v>Letras (o Efectos) por Pagar</v>
          </cell>
        </row>
        <row r="262">
          <cell r="A262">
            <v>428</v>
          </cell>
          <cell r="B262" t="str">
            <v>Anticipos a Proveedores A.C.M.</v>
          </cell>
        </row>
        <row r="263">
          <cell r="A263">
            <v>45</v>
          </cell>
          <cell r="B263" t="str">
            <v>Dividendos por Pagar</v>
          </cell>
        </row>
        <row r="264">
          <cell r="A264">
            <v>451</v>
          </cell>
          <cell r="B264" t="str">
            <v>Accionistas</v>
          </cell>
        </row>
        <row r="265">
          <cell r="A265">
            <v>46</v>
          </cell>
          <cell r="B265" t="str">
            <v>Cuentas por Pagar Diversas</v>
          </cell>
        </row>
        <row r="266">
          <cell r="A266">
            <v>461</v>
          </cell>
          <cell r="B266" t="str">
            <v>Préstamos a Terceros</v>
          </cell>
        </row>
        <row r="267">
          <cell r="A267">
            <v>462</v>
          </cell>
          <cell r="B267" t="str">
            <v>Reclamos a Terceros</v>
          </cell>
        </row>
        <row r="268">
          <cell r="A268">
            <v>463</v>
          </cell>
          <cell r="B268" t="str">
            <v>Préstamos de Accionistas o Socios</v>
          </cell>
        </row>
        <row r="269">
          <cell r="A269">
            <v>465</v>
          </cell>
          <cell r="B269" t="str">
            <v>Bonos y Obligaciones</v>
          </cell>
        </row>
        <row r="270">
          <cell r="A270">
            <v>466</v>
          </cell>
          <cell r="B270" t="str">
            <v>Intereses por Pagar</v>
          </cell>
        </row>
        <row r="271">
          <cell r="A271">
            <v>467</v>
          </cell>
          <cell r="B271" t="str">
            <v>Depósitos enn Garantía</v>
          </cell>
        </row>
        <row r="272">
          <cell r="A272">
            <v>468</v>
          </cell>
          <cell r="B272" t="str">
            <v>Comunidades Laborales</v>
          </cell>
        </row>
        <row r="273">
          <cell r="A273">
            <v>469</v>
          </cell>
          <cell r="B273" t="str">
            <v>Otras Cuentas por Pagar Diversas</v>
          </cell>
        </row>
        <row r="274">
          <cell r="A274">
            <v>4691</v>
          </cell>
          <cell r="B274" t="str">
            <v>Aportaciones al AFP</v>
          </cell>
        </row>
        <row r="275">
          <cell r="A275">
            <v>4692</v>
          </cell>
          <cell r="B275" t="str">
            <v>Aporte Essalud Vida</v>
          </cell>
        </row>
        <row r="276">
          <cell r="A276">
            <v>47</v>
          </cell>
          <cell r="B276" t="str">
            <v>Beneficios Sociales de los Trabajadores</v>
          </cell>
        </row>
        <row r="277">
          <cell r="A277">
            <v>471</v>
          </cell>
          <cell r="B277" t="str">
            <v>Compensación por Tiempo de Servicios</v>
          </cell>
        </row>
        <row r="278">
          <cell r="A278">
            <v>4711</v>
          </cell>
          <cell r="B278" t="str">
            <v>Personal Administrativo</v>
          </cell>
        </row>
        <row r="279">
          <cell r="A279">
            <v>4712</v>
          </cell>
          <cell r="B279" t="str">
            <v>Personal de Ventas</v>
          </cell>
        </row>
        <row r="280">
          <cell r="A280">
            <v>4713</v>
          </cell>
          <cell r="B280" t="str">
            <v>Personal de Producción</v>
          </cell>
        </row>
        <row r="281">
          <cell r="A281">
            <v>472</v>
          </cell>
          <cell r="B281" t="str">
            <v>Adelantos por Compensación por Tiempo de Servicios</v>
          </cell>
        </row>
        <row r="282">
          <cell r="A282">
            <v>4721</v>
          </cell>
          <cell r="B282" t="str">
            <v>Personal Administrativo</v>
          </cell>
        </row>
        <row r="283">
          <cell r="A283">
            <v>4722</v>
          </cell>
          <cell r="B283" t="str">
            <v>Personal de Ventas</v>
          </cell>
        </row>
        <row r="284">
          <cell r="A284">
            <v>4723</v>
          </cell>
          <cell r="B284" t="str">
            <v>Personal de Producción</v>
          </cell>
        </row>
        <row r="285">
          <cell r="A285">
            <v>473</v>
          </cell>
          <cell r="B285" t="str">
            <v>Jublilación</v>
          </cell>
        </row>
        <row r="286">
          <cell r="A286">
            <v>4731</v>
          </cell>
          <cell r="B286" t="str">
            <v>Jubilados</v>
          </cell>
        </row>
        <row r="287">
          <cell r="A287">
            <v>48</v>
          </cell>
          <cell r="B287" t="str">
            <v>Provisiones Diversas</v>
          </cell>
        </row>
        <row r="288">
          <cell r="A288">
            <v>481</v>
          </cell>
          <cell r="B288" t="str">
            <v xml:space="preserve">Garantías Sobre Ventas </v>
          </cell>
        </row>
        <row r="289">
          <cell r="A289">
            <v>482</v>
          </cell>
          <cell r="B289" t="str">
            <v>Provisión para Pérdidas en Ventas a Futuro</v>
          </cell>
        </row>
        <row r="290">
          <cell r="A290">
            <v>483</v>
          </cell>
          <cell r="B290" t="str">
            <v>Provisión para Pérdidas por Litigio</v>
          </cell>
        </row>
        <row r="291">
          <cell r="A291">
            <v>484</v>
          </cell>
          <cell r="B291" t="str">
            <v>Provisión para Autoseguro</v>
          </cell>
        </row>
        <row r="292">
          <cell r="A292">
            <v>485</v>
          </cell>
          <cell r="B292" t="str">
            <v>Provisión para Investigación Científica y Tecnológica</v>
          </cell>
        </row>
        <row r="293">
          <cell r="A293">
            <v>49</v>
          </cell>
          <cell r="B293" t="str">
            <v>Ganacias Diferidas</v>
          </cell>
        </row>
        <row r="294">
          <cell r="A294">
            <v>491</v>
          </cell>
          <cell r="B294" t="str">
            <v>Ventas Diferidas</v>
          </cell>
        </row>
        <row r="295">
          <cell r="A295">
            <v>1911</v>
          </cell>
          <cell r="B295" t="str">
            <v>Venta de Bienes</v>
          </cell>
        </row>
        <row r="296">
          <cell r="A296">
            <v>4912</v>
          </cell>
          <cell r="B296" t="str">
            <v>Venta de Servicios</v>
          </cell>
        </row>
        <row r="297">
          <cell r="A297">
            <v>492</v>
          </cell>
          <cell r="B297" t="str">
            <v>Costos Diferidos</v>
          </cell>
        </row>
        <row r="298">
          <cell r="A298">
            <v>4921</v>
          </cell>
          <cell r="B298" t="str">
            <v xml:space="preserve">Costos de Bienes </v>
          </cell>
        </row>
        <row r="299">
          <cell r="A299">
            <v>4922</v>
          </cell>
          <cell r="B299" t="str">
            <v>Costo de Servicios</v>
          </cell>
        </row>
        <row r="300">
          <cell r="A300">
            <v>493</v>
          </cell>
          <cell r="B300" t="str">
            <v>Intereses Diferidos</v>
          </cell>
        </row>
        <row r="301">
          <cell r="A301">
            <v>498</v>
          </cell>
          <cell r="B301" t="str">
            <v>Ganancias Diferidas A.C.M.</v>
          </cell>
        </row>
        <row r="302">
          <cell r="A302">
            <v>499</v>
          </cell>
          <cell r="B302" t="str">
            <v>Otras Ganancias Diferidas</v>
          </cell>
        </row>
        <row r="303">
          <cell r="A303">
            <v>50</v>
          </cell>
          <cell r="B303" t="str">
            <v>Capital</v>
          </cell>
        </row>
        <row r="304">
          <cell r="A304">
            <v>501</v>
          </cell>
          <cell r="B304" t="str">
            <v>Capital por Aportes</v>
          </cell>
        </row>
        <row r="305">
          <cell r="A305">
            <v>502</v>
          </cell>
          <cell r="B305" t="str">
            <v>Capital Personal</v>
          </cell>
        </row>
        <row r="306">
          <cell r="A306">
            <v>503</v>
          </cell>
          <cell r="B306" t="str">
            <v>Capital por Valorización Adicional</v>
          </cell>
        </row>
        <row r="307">
          <cell r="A307">
            <v>508</v>
          </cell>
          <cell r="B307" t="str">
            <v>Capital A.C.M.</v>
          </cell>
        </row>
        <row r="308">
          <cell r="A308">
            <v>509</v>
          </cell>
          <cell r="B308" t="str">
            <v>Cuenta Personal del Propietario</v>
          </cell>
        </row>
        <row r="309">
          <cell r="A309">
            <v>53</v>
          </cell>
          <cell r="B309" t="str">
            <v>Incremento Patrimonial por Valorización Adicional</v>
          </cell>
        </row>
        <row r="310">
          <cell r="A310">
            <v>55</v>
          </cell>
          <cell r="B310" t="str">
            <v>Acciones de Inversión</v>
          </cell>
        </row>
        <row r="311">
          <cell r="A311">
            <v>551</v>
          </cell>
          <cell r="B311" t="str">
            <v>Acciones Laborales</v>
          </cell>
        </row>
        <row r="312">
          <cell r="A312">
            <v>552</v>
          </cell>
          <cell r="B312" t="str">
            <v>Remanente Para Acciones Laborales</v>
          </cell>
        </row>
        <row r="313">
          <cell r="A313">
            <v>553</v>
          </cell>
          <cell r="B313" t="str">
            <v>Accionario Laboral por Valorización Adicional</v>
          </cell>
        </row>
        <row r="314">
          <cell r="A314">
            <v>557</v>
          </cell>
          <cell r="B314" t="str">
            <v>Certificados Provisionales de Participación Patrimonial</v>
          </cell>
        </row>
        <row r="315">
          <cell r="A315">
            <v>5571</v>
          </cell>
          <cell r="B315" t="str">
            <v>Excedente de Revaluación</v>
          </cell>
        </row>
        <row r="316">
          <cell r="A316">
            <v>558</v>
          </cell>
          <cell r="B316" t="str">
            <v>Accionario Laboral A.C.M.</v>
          </cell>
        </row>
        <row r="317">
          <cell r="A317">
            <v>559</v>
          </cell>
          <cell r="B317" t="str">
            <v>Acciones Laborales por Emitir</v>
          </cell>
        </row>
        <row r="318">
          <cell r="A318">
            <v>56</v>
          </cell>
          <cell r="B318" t="str">
            <v>Capital Adicional</v>
          </cell>
        </row>
        <row r="319">
          <cell r="A319">
            <v>561</v>
          </cell>
          <cell r="B319" t="str">
            <v>Donaciones</v>
          </cell>
        </row>
        <row r="320">
          <cell r="A320">
            <v>562</v>
          </cell>
          <cell r="B320" t="str">
            <v>Primas de Emisión</v>
          </cell>
        </row>
        <row r="321">
          <cell r="A321">
            <v>563</v>
          </cell>
          <cell r="B321" t="str">
            <v>Otros Aportes de Accionistas (o socios)</v>
          </cell>
        </row>
        <row r="322">
          <cell r="A322">
            <v>568</v>
          </cell>
          <cell r="B322" t="str">
            <v>Capital Adicional A.C.M.</v>
          </cell>
        </row>
        <row r="323">
          <cell r="A323">
            <v>57</v>
          </cell>
          <cell r="B323" t="str">
            <v>Excedente de Revaluación</v>
          </cell>
        </row>
        <row r="324">
          <cell r="A324">
            <v>571</v>
          </cell>
          <cell r="B324" t="str">
            <v>Excedente de Revaluación</v>
          </cell>
        </row>
        <row r="325">
          <cell r="A325">
            <v>573</v>
          </cell>
          <cell r="B325" t="str">
            <v>Valorización Adicional</v>
          </cell>
        </row>
        <row r="326">
          <cell r="A326">
            <v>57303</v>
          </cell>
          <cell r="B326" t="str">
            <v>Maquinarias</v>
          </cell>
        </row>
        <row r="327">
          <cell r="A327">
            <v>578</v>
          </cell>
          <cell r="B327" t="str">
            <v>Excedente de Revaluación .AC.M.</v>
          </cell>
        </row>
        <row r="328">
          <cell r="A328">
            <v>58</v>
          </cell>
          <cell r="B328" t="str">
            <v>Reservas</v>
          </cell>
        </row>
        <row r="329">
          <cell r="A329">
            <v>581</v>
          </cell>
          <cell r="B329" t="str">
            <v>Reserva Para Reinversiones</v>
          </cell>
        </row>
        <row r="330">
          <cell r="A330">
            <v>582</v>
          </cell>
          <cell r="B330" t="str">
            <v>Reserva Legal</v>
          </cell>
        </row>
        <row r="331">
          <cell r="A331">
            <v>583</v>
          </cell>
          <cell r="B331" t="str">
            <v>Reservas Contractuales</v>
          </cell>
        </row>
        <row r="332">
          <cell r="A332">
            <v>584</v>
          </cell>
          <cell r="B332" t="str">
            <v>Reservas Estatutarias</v>
          </cell>
        </row>
        <row r="333">
          <cell r="A333">
            <v>585</v>
          </cell>
          <cell r="B333" t="str">
            <v>Reservas Facultativas</v>
          </cell>
        </row>
        <row r="334">
          <cell r="A334">
            <v>588</v>
          </cell>
          <cell r="B334" t="str">
            <v>Reservas  A.C.M</v>
          </cell>
        </row>
        <row r="335">
          <cell r="A335">
            <v>589</v>
          </cell>
          <cell r="B335" t="str">
            <v>Otras Reservas</v>
          </cell>
        </row>
        <row r="336">
          <cell r="A336">
            <v>59</v>
          </cell>
          <cell r="B336" t="str">
            <v>Resultados Acumulados</v>
          </cell>
        </row>
        <row r="337">
          <cell r="A337">
            <v>591</v>
          </cell>
          <cell r="B337" t="str">
            <v>Utilidades no Distribuidas</v>
          </cell>
        </row>
        <row r="338">
          <cell r="A338">
            <v>592</v>
          </cell>
          <cell r="B338" t="str">
            <v>Pérdidas Acumuladas</v>
          </cell>
        </row>
        <row r="339">
          <cell r="A339">
            <v>598</v>
          </cell>
          <cell r="B339" t="str">
            <v>Resultado por Exposición a la Inflación</v>
          </cell>
        </row>
        <row r="340">
          <cell r="A340">
            <v>5981</v>
          </cell>
          <cell r="B340" t="str">
            <v>Resultado por Exposición a la InflaciónAcumulada, REIA</v>
          </cell>
        </row>
        <row r="341">
          <cell r="A341">
            <v>5982</v>
          </cell>
          <cell r="B341" t="str">
            <v>Resultado por Exposición a la Inflación del Ejercicio, REIE</v>
          </cell>
        </row>
        <row r="342">
          <cell r="A342">
            <v>60</v>
          </cell>
          <cell r="B342" t="str">
            <v>Compras</v>
          </cell>
        </row>
        <row r="343">
          <cell r="A343">
            <v>601</v>
          </cell>
          <cell r="B343" t="str">
            <v xml:space="preserve">Mercaderías </v>
          </cell>
        </row>
        <row r="344">
          <cell r="A344">
            <v>604</v>
          </cell>
          <cell r="B344" t="str">
            <v xml:space="preserve">Materias Primas y Auxiliares </v>
          </cell>
        </row>
        <row r="345">
          <cell r="A345">
            <v>605</v>
          </cell>
          <cell r="B345" t="str">
            <v>Envases y Embalajes</v>
          </cell>
        </row>
        <row r="346">
          <cell r="A346">
            <v>606</v>
          </cell>
          <cell r="B346" t="str">
            <v>Suministros Diversos</v>
          </cell>
        </row>
        <row r="347">
          <cell r="A347">
            <v>608</v>
          </cell>
          <cell r="B347" t="str">
            <v>Compras A.C.M</v>
          </cell>
        </row>
        <row r="348">
          <cell r="A348">
            <v>609</v>
          </cell>
          <cell r="B348" t="str">
            <v xml:space="preserve">Gastos Vinculados a las Compras </v>
          </cell>
        </row>
        <row r="349">
          <cell r="A349">
            <v>61</v>
          </cell>
          <cell r="B349" t="str">
            <v>Variación de Existencias</v>
          </cell>
        </row>
        <row r="350">
          <cell r="A350">
            <v>611</v>
          </cell>
          <cell r="B350" t="str">
            <v xml:space="preserve">Mercaderías </v>
          </cell>
        </row>
        <row r="351">
          <cell r="A351">
            <v>614</v>
          </cell>
          <cell r="B351" t="str">
            <v xml:space="preserve">Materias Primas y Auxiliares </v>
          </cell>
        </row>
        <row r="352">
          <cell r="A352">
            <v>615</v>
          </cell>
          <cell r="B352" t="str">
            <v>Envases y Embalajes</v>
          </cell>
        </row>
        <row r="353">
          <cell r="A353">
            <v>616</v>
          </cell>
          <cell r="B353" t="str">
            <v>Suministros Diversos</v>
          </cell>
        </row>
        <row r="354">
          <cell r="A354">
            <v>618</v>
          </cell>
          <cell r="B354" t="str">
            <v>Variación de Existencias A.C.M.</v>
          </cell>
        </row>
        <row r="355">
          <cell r="A355">
            <v>62</v>
          </cell>
          <cell r="B355" t="str">
            <v>Cargas de Personal</v>
          </cell>
        </row>
        <row r="356">
          <cell r="A356">
            <v>6201</v>
          </cell>
          <cell r="B356" t="str">
            <v>Cargas de Personal - ACM</v>
          </cell>
        </row>
        <row r="357">
          <cell r="A357">
            <v>621</v>
          </cell>
          <cell r="B357" t="str">
            <v>Sueldos</v>
          </cell>
        </row>
        <row r="358">
          <cell r="A358">
            <v>6211</v>
          </cell>
          <cell r="B358" t="str">
            <v>Básico</v>
          </cell>
        </row>
        <row r="359">
          <cell r="A359">
            <v>6212</v>
          </cell>
          <cell r="B359" t="str">
            <v>Incremento por SNP</v>
          </cell>
        </row>
        <row r="360">
          <cell r="A360">
            <v>6213</v>
          </cell>
          <cell r="B360" t="str">
            <v>Incremneto por AFP</v>
          </cell>
        </row>
        <row r="361">
          <cell r="A361">
            <v>622</v>
          </cell>
          <cell r="B361" t="str">
            <v>Salarios</v>
          </cell>
        </row>
        <row r="362">
          <cell r="A362">
            <v>623</v>
          </cell>
          <cell r="B362" t="str">
            <v>Comisiones</v>
          </cell>
        </row>
        <row r="363">
          <cell r="A363">
            <v>624</v>
          </cell>
          <cell r="B363" t="str">
            <v>Remuneraciones en Especie</v>
          </cell>
        </row>
        <row r="364">
          <cell r="A364">
            <v>625</v>
          </cell>
          <cell r="B364" t="str">
            <v>Otras Remuneraciones</v>
          </cell>
        </row>
        <row r="365">
          <cell r="A365">
            <v>6251</v>
          </cell>
          <cell r="B365" t="str">
            <v>Horas Extras</v>
          </cell>
        </row>
        <row r="366">
          <cell r="A366">
            <v>6252</v>
          </cell>
          <cell r="B366" t="str">
            <v>Bonificaciones</v>
          </cell>
        </row>
        <row r="367">
          <cell r="A367">
            <v>6253</v>
          </cell>
          <cell r="B367" t="str">
            <v>Asignación Familiar</v>
          </cell>
        </row>
        <row r="368">
          <cell r="A368">
            <v>6254</v>
          </cell>
          <cell r="B368" t="str">
            <v>Gratificación</v>
          </cell>
        </row>
        <row r="369">
          <cell r="A369">
            <v>6255</v>
          </cell>
          <cell r="B369" t="str">
            <v>Otras</v>
          </cell>
        </row>
        <row r="370">
          <cell r="A370">
            <v>626</v>
          </cell>
          <cell r="B370" t="str">
            <v xml:space="preserve">Vacaciones </v>
          </cell>
        </row>
        <row r="371">
          <cell r="A371">
            <v>627</v>
          </cell>
          <cell r="B371" t="str">
            <v>Seguridad y Prevención Social</v>
          </cell>
        </row>
        <row r="372">
          <cell r="A372">
            <v>6271</v>
          </cell>
          <cell r="B372" t="str">
            <v>Régimen de Prestaciones de Salud(Essalud)</v>
          </cell>
        </row>
        <row r="373">
          <cell r="A373">
            <v>6272</v>
          </cell>
          <cell r="B373" t="str">
            <v>Régimen de Pensiones</v>
          </cell>
        </row>
        <row r="374">
          <cell r="A374">
            <v>6273</v>
          </cell>
          <cell r="B374" t="str">
            <v>Accidentes de Trabajo y Enfermedades Profesionales(SCTR)</v>
          </cell>
        </row>
        <row r="375">
          <cell r="A375">
            <v>6274</v>
          </cell>
          <cell r="B375" t="str">
            <v>Seguros de Vida</v>
          </cell>
        </row>
        <row r="376">
          <cell r="A376">
            <v>6275</v>
          </cell>
          <cell r="B376" t="str">
            <v>Seguros Particulares de Prestaciones de Salud</v>
          </cell>
        </row>
        <row r="377">
          <cell r="A377">
            <v>6279</v>
          </cell>
          <cell r="B377" t="str">
            <v>Otros</v>
          </cell>
        </row>
        <row r="378">
          <cell r="A378">
            <v>628</v>
          </cell>
          <cell r="B378" t="str">
            <v>Remuneraciones al Directorio</v>
          </cell>
        </row>
        <row r="379">
          <cell r="A379">
            <v>629</v>
          </cell>
          <cell r="B379" t="str">
            <v>Otras cargas de personal</v>
          </cell>
        </row>
        <row r="380">
          <cell r="A380">
            <v>63</v>
          </cell>
          <cell r="B380" t="str">
            <v>Servicios Prestados por Terceros</v>
          </cell>
        </row>
        <row r="381">
          <cell r="A381">
            <v>630</v>
          </cell>
          <cell r="B381" t="str">
            <v>Transportes y Almacenamiento</v>
          </cell>
        </row>
        <row r="382">
          <cell r="A382">
            <v>631</v>
          </cell>
          <cell r="B382" t="str">
            <v>Correos y Telecomunicaciones</v>
          </cell>
        </row>
        <row r="383">
          <cell r="A383">
            <v>632</v>
          </cell>
          <cell r="B383" t="str">
            <v>Honorarios Comisiones y Corretajes</v>
          </cell>
        </row>
        <row r="384">
          <cell r="A384">
            <v>633</v>
          </cell>
          <cell r="B384" t="str">
            <v>Producción Encargada aTerceros</v>
          </cell>
        </row>
        <row r="385">
          <cell r="A385">
            <v>634</v>
          </cell>
          <cell r="B385" t="str">
            <v>Mantenimiento y Reparaciones</v>
          </cell>
        </row>
        <row r="386">
          <cell r="A386">
            <v>639</v>
          </cell>
          <cell r="B386" t="str">
            <v>Alquileres</v>
          </cell>
        </row>
        <row r="387">
          <cell r="A387">
            <v>636</v>
          </cell>
          <cell r="B387" t="str">
            <v>Electricidad y Agua</v>
          </cell>
        </row>
        <row r="388">
          <cell r="A388">
            <v>637</v>
          </cell>
          <cell r="B388" t="str">
            <v>Publicidad, Publicaciones y Relaciones Públicas</v>
          </cell>
        </row>
        <row r="389">
          <cell r="A389">
            <v>638</v>
          </cell>
          <cell r="B389" t="str">
            <v>Servicios del Personal</v>
          </cell>
        </row>
        <row r="390">
          <cell r="A390">
            <v>639</v>
          </cell>
          <cell r="B390" t="str">
            <v>Otros Servicios</v>
          </cell>
        </row>
        <row r="391">
          <cell r="A391">
            <v>6398</v>
          </cell>
          <cell r="B391" t="str">
            <v>Servicios Prestados por Terceros A.C.M.</v>
          </cell>
        </row>
        <row r="392">
          <cell r="A392">
            <v>64</v>
          </cell>
          <cell r="B392" t="str">
            <v>Tributos</v>
          </cell>
        </row>
        <row r="393">
          <cell r="A393">
            <v>641</v>
          </cell>
          <cell r="B393" t="str">
            <v xml:space="preserve">Impuesto a las Ventas </v>
          </cell>
        </row>
        <row r="394">
          <cell r="A394">
            <v>6411</v>
          </cell>
          <cell r="B394" t="str">
            <v>Impuestos no recuperados</v>
          </cell>
        </row>
        <row r="395">
          <cell r="A395">
            <v>642</v>
          </cell>
          <cell r="B395" t="str">
            <v>Impuesto a las Remuneraciones(derogado)</v>
          </cell>
        </row>
        <row r="396">
          <cell r="A396">
            <v>643</v>
          </cell>
          <cell r="B396" t="str">
            <v>Cánones</v>
          </cell>
        </row>
        <row r="397">
          <cell r="A397">
            <v>6431</v>
          </cell>
          <cell r="B397" t="str">
            <v>Minero</v>
          </cell>
        </row>
        <row r="398">
          <cell r="A398">
            <v>644</v>
          </cell>
          <cell r="B398" t="str">
            <v xml:space="preserve">Derechos Aduaneros por Ventas </v>
          </cell>
        </row>
        <row r="399">
          <cell r="A399">
            <v>6441</v>
          </cell>
          <cell r="B399" t="str">
            <v>Exportaciones</v>
          </cell>
        </row>
        <row r="400">
          <cell r="A400">
            <v>645</v>
          </cell>
          <cell r="B400" t="str">
            <v>Impuesto al Patrimonio Empresarial(derogado)</v>
          </cell>
        </row>
        <row r="401">
          <cell r="A401">
            <v>646</v>
          </cell>
          <cell r="B401" t="str">
            <v>Tributos a Gobiernos Locales</v>
          </cell>
        </row>
        <row r="402">
          <cell r="A402">
            <v>6461</v>
          </cell>
          <cell r="B402" t="str">
            <v>Arbitrios Municipales</v>
          </cell>
        </row>
        <row r="403">
          <cell r="A403">
            <v>6462</v>
          </cell>
          <cell r="B403" t="str">
            <v>Licencias</v>
          </cell>
        </row>
        <row r="404">
          <cell r="A404">
            <v>647</v>
          </cell>
          <cell r="B404" t="str">
            <v>Cotizaciones con Carácter de Tributo</v>
          </cell>
        </row>
        <row r="405">
          <cell r="A405">
            <v>6471</v>
          </cell>
          <cell r="B405" t="str">
            <v>SENATI</v>
          </cell>
        </row>
        <row r="406">
          <cell r="A406">
            <v>6472</v>
          </cell>
          <cell r="B406" t="str">
            <v>SENCICO</v>
          </cell>
        </row>
        <row r="407">
          <cell r="A407">
            <v>648</v>
          </cell>
          <cell r="B407" t="str">
            <v>Tributos A.C.M.</v>
          </cell>
        </row>
        <row r="408">
          <cell r="A408">
            <v>649</v>
          </cell>
          <cell r="B408" t="str">
            <v>Otros Tributos</v>
          </cell>
        </row>
        <row r="409">
          <cell r="A409">
            <v>6491</v>
          </cell>
          <cell r="B409" t="str">
            <v>I.E.S.</v>
          </cell>
        </row>
        <row r="410">
          <cell r="A410">
            <v>65</v>
          </cell>
          <cell r="B410" t="str">
            <v>Cargas Diversas de Gestión</v>
          </cell>
        </row>
        <row r="411">
          <cell r="A411">
            <v>651</v>
          </cell>
          <cell r="B411" t="str">
            <v>Seguro</v>
          </cell>
        </row>
        <row r="412">
          <cell r="A412">
            <v>652</v>
          </cell>
          <cell r="B412" t="str">
            <v>Regalías</v>
          </cell>
        </row>
        <row r="413">
          <cell r="A413">
            <v>653</v>
          </cell>
          <cell r="B413" t="str">
            <v xml:space="preserve">Suscripciones y Cotizaciones </v>
          </cell>
        </row>
        <row r="414">
          <cell r="A414">
            <v>654</v>
          </cell>
          <cell r="B414" t="str">
            <v>Donaciones</v>
          </cell>
        </row>
        <row r="415">
          <cell r="A415">
            <v>658</v>
          </cell>
          <cell r="B415" t="str">
            <v>Cargas Diversas de Gestión A.C.M.</v>
          </cell>
        </row>
        <row r="416">
          <cell r="A416">
            <v>659</v>
          </cell>
          <cell r="B416" t="str">
            <v>Otras Cargas Diversas de Gestión</v>
          </cell>
        </row>
        <row r="417">
          <cell r="A417">
            <v>6591</v>
          </cell>
          <cell r="B417" t="str">
            <v>Viajes</v>
          </cell>
        </row>
        <row r="418">
          <cell r="A418">
            <v>6592</v>
          </cell>
          <cell r="B418" t="str">
            <v>Viáticos</v>
          </cell>
        </row>
        <row r="419">
          <cell r="A419">
            <v>66</v>
          </cell>
          <cell r="B419" t="str">
            <v>Cargas Excepcionales</v>
          </cell>
        </row>
        <row r="420">
          <cell r="A420">
            <v>661</v>
          </cell>
          <cell r="B420" t="str">
            <v>Costo Neto de Enajenaciones de Valores</v>
          </cell>
        </row>
        <row r="421">
          <cell r="A421">
            <v>6611</v>
          </cell>
          <cell r="B421" t="str">
            <v>Acciones</v>
          </cell>
        </row>
        <row r="422">
          <cell r="A422">
            <v>6612</v>
          </cell>
          <cell r="B422" t="str">
            <v xml:space="preserve">Otros Títulos Representativos de Derecho Patrimonial </v>
          </cell>
        </row>
        <row r="423">
          <cell r="A423">
            <v>6613</v>
          </cell>
          <cell r="B423" t="str">
            <v>Cédulas Hipotecarias</v>
          </cell>
        </row>
        <row r="424">
          <cell r="A424">
            <v>6614</v>
          </cell>
          <cell r="B424" t="str">
            <v>Bonos del Tesoro</v>
          </cell>
        </row>
        <row r="425">
          <cell r="A425">
            <v>6615</v>
          </cell>
          <cell r="B425" t="str">
            <v>Bonos Diversos</v>
          </cell>
        </row>
        <row r="426">
          <cell r="A426">
            <v>6616</v>
          </cell>
          <cell r="B426" t="str">
            <v>Otros Titulos Representativos de Acreencias</v>
          </cell>
        </row>
        <row r="427">
          <cell r="A427">
            <v>662</v>
          </cell>
          <cell r="B427" t="str">
            <v>Costo Neto de Enajenaciones de Inmuebles, Maquinarias y Equipos</v>
          </cell>
        </row>
        <row r="428">
          <cell r="A428">
            <v>6621</v>
          </cell>
          <cell r="B428" t="str">
            <v>Terrenos</v>
          </cell>
        </row>
        <row r="429">
          <cell r="A429">
            <v>6622</v>
          </cell>
          <cell r="B429" t="str">
            <v>Edificios y Otras Construcciones</v>
          </cell>
        </row>
        <row r="430">
          <cell r="A430">
            <v>6623</v>
          </cell>
          <cell r="B430" t="str">
            <v xml:space="preserve">Maquinaria y Equipo </v>
          </cell>
        </row>
        <row r="431">
          <cell r="A431">
            <v>6624</v>
          </cell>
          <cell r="B431" t="str">
            <v>Unidades de Transporte</v>
          </cell>
        </row>
        <row r="432">
          <cell r="A432">
            <v>6625</v>
          </cell>
          <cell r="B432" t="str">
            <v>Muebles y Enseres</v>
          </cell>
        </row>
        <row r="433">
          <cell r="A433">
            <v>6626</v>
          </cell>
          <cell r="B433" t="str">
            <v>Equipos Diversos</v>
          </cell>
        </row>
        <row r="434">
          <cell r="A434">
            <v>663</v>
          </cell>
          <cell r="B434" t="str">
            <v xml:space="preserve">Costo Neto de Enajenación de Intangibles </v>
          </cell>
        </row>
        <row r="435">
          <cell r="A435">
            <v>6631</v>
          </cell>
          <cell r="B435" t="str">
            <v>Concesiones y Derechos</v>
          </cell>
        </row>
        <row r="436">
          <cell r="A436">
            <v>6632</v>
          </cell>
          <cell r="B436" t="str">
            <v>Patentes y Marcas</v>
          </cell>
        </row>
        <row r="437">
          <cell r="A437">
            <v>664</v>
          </cell>
          <cell r="B437" t="str">
            <v xml:space="preserve">Impuestos Atrasados y/o Adicionales </v>
          </cell>
        </row>
        <row r="438">
          <cell r="A438">
            <v>6641</v>
          </cell>
          <cell r="B438" t="str">
            <v>Gobierno Central</v>
          </cell>
        </row>
        <row r="439">
          <cell r="A439">
            <v>6642</v>
          </cell>
          <cell r="B439" t="str">
            <v>Contribuciones a Instituciones Públicas</v>
          </cell>
        </row>
        <row r="440">
          <cell r="A440">
            <v>6643</v>
          </cell>
          <cell r="B440" t="str">
            <v>Gobiernos Locales</v>
          </cell>
        </row>
        <row r="441">
          <cell r="A441">
            <v>665</v>
          </cell>
          <cell r="B441" t="str">
            <v>Cargas Diversas de Ejercicios Anteriores</v>
          </cell>
        </row>
        <row r="442">
          <cell r="A442">
            <v>6651</v>
          </cell>
          <cell r="B442" t="str">
            <v>Cargas de Personal</v>
          </cell>
        </row>
        <row r="443">
          <cell r="A443">
            <v>6652</v>
          </cell>
          <cell r="B443" t="str">
            <v>Servicios Prestados por Terceros</v>
          </cell>
        </row>
        <row r="444">
          <cell r="A444">
            <v>6653</v>
          </cell>
          <cell r="B444" t="str">
            <v>Cargas Diversas de Gestón</v>
          </cell>
        </row>
        <row r="445">
          <cell r="A445">
            <v>6654</v>
          </cell>
          <cell r="B445" t="str">
            <v>Cargas Financieras</v>
          </cell>
        </row>
        <row r="446">
          <cell r="A446">
            <v>6655</v>
          </cell>
          <cell r="B446" t="str">
            <v>Provisiones de Ejercicios Anteriores</v>
          </cell>
        </row>
        <row r="447">
          <cell r="A447">
            <v>666</v>
          </cell>
          <cell r="B447" t="str">
            <v>Sanciones Administrativas Fiscales</v>
          </cell>
        </row>
        <row r="448">
          <cell r="A448">
            <v>6661</v>
          </cell>
          <cell r="B448" t="str">
            <v>Del Gobierno Central</v>
          </cell>
        </row>
        <row r="449">
          <cell r="A449">
            <v>6662</v>
          </cell>
          <cell r="B449" t="str">
            <v>De Instituciones Públicas</v>
          </cell>
        </row>
        <row r="450">
          <cell r="A450">
            <v>6663</v>
          </cell>
          <cell r="B450" t="str">
            <v>De Gobiernos Locales</v>
          </cell>
        </row>
        <row r="451">
          <cell r="A451">
            <v>667</v>
          </cell>
          <cell r="B451" t="str">
            <v>Cargas Excepcionales A.C.M.</v>
          </cell>
        </row>
        <row r="452">
          <cell r="A452">
            <v>668</v>
          </cell>
          <cell r="B452" t="str">
            <v>Gastos Extraordinarios</v>
          </cell>
        </row>
        <row r="453">
          <cell r="A453">
            <v>6681</v>
          </cell>
          <cell r="B453" t="str">
            <v>Pérdidas de Activos por siniestros no cubiertos por seguros</v>
          </cell>
        </row>
        <row r="454">
          <cell r="A454">
            <v>669</v>
          </cell>
          <cell r="B454" t="str">
            <v>Otras Cargas Excepcionales</v>
          </cell>
        </row>
        <row r="455">
          <cell r="A455">
            <v>6691</v>
          </cell>
          <cell r="B455" t="str">
            <v>Diversos</v>
          </cell>
        </row>
        <row r="456">
          <cell r="A456">
            <v>67</v>
          </cell>
          <cell r="B456" t="str">
            <v>Cargas Financieras</v>
          </cell>
        </row>
        <row r="457">
          <cell r="A457">
            <v>671</v>
          </cell>
          <cell r="B457" t="str">
            <v>Intereses y Gastos de Préstamos</v>
          </cell>
        </row>
        <row r="458">
          <cell r="A458">
            <v>6711</v>
          </cell>
          <cell r="B458" t="str">
            <v>Préstamo N°</v>
          </cell>
        </row>
        <row r="459">
          <cell r="A459">
            <v>672</v>
          </cell>
          <cell r="B459" t="str">
            <v xml:space="preserve">Intereses y Gastos de Sobregiros </v>
          </cell>
        </row>
        <row r="460">
          <cell r="A460">
            <v>6721</v>
          </cell>
          <cell r="B460" t="str">
            <v>Sobregiro Cuenta Corriente N°</v>
          </cell>
        </row>
        <row r="461">
          <cell r="A461">
            <v>673</v>
          </cell>
          <cell r="B461" t="str">
            <v>Intereses Relativos a Bonos Emitidos y Otras Obligaciones a Plazo</v>
          </cell>
        </row>
        <row r="462">
          <cell r="A462">
            <v>6731</v>
          </cell>
          <cell r="B462" t="str">
            <v>Intereses sobre Bonos Emitidos</v>
          </cell>
        </row>
        <row r="463">
          <cell r="A463">
            <v>6732</v>
          </cell>
          <cell r="B463" t="str">
            <v>Intereses sobre Otras Obligaciones a Plazo</v>
          </cell>
        </row>
        <row r="464">
          <cell r="A464">
            <v>674</v>
          </cell>
          <cell r="B464" t="str">
            <v>Intereses y Gastos de Documentos  Descontados</v>
          </cell>
        </row>
        <row r="465">
          <cell r="A465">
            <v>6741</v>
          </cell>
          <cell r="B465" t="str">
            <v>Banco…..</v>
          </cell>
        </row>
        <row r="466">
          <cell r="A466">
            <v>675</v>
          </cell>
          <cell r="B466" t="str">
            <v>Descuentos Concedidos por Pronto Pago</v>
          </cell>
        </row>
        <row r="467">
          <cell r="A467">
            <v>6751</v>
          </cell>
          <cell r="B467" t="str">
            <v>Cliente….</v>
          </cell>
        </row>
        <row r="468">
          <cell r="A468">
            <v>676</v>
          </cell>
          <cell r="B468" t="str">
            <v>Pérdida por Diferencia de Cambio</v>
          </cell>
        </row>
        <row r="469">
          <cell r="A469">
            <v>6761</v>
          </cell>
          <cell r="B469" t="str">
            <v>En sobregiros</v>
          </cell>
        </row>
        <row r="470">
          <cell r="A470">
            <v>6762</v>
          </cell>
          <cell r="B470" t="str">
            <v>En Proveedores</v>
          </cell>
        </row>
        <row r="471">
          <cell r="A471">
            <v>677</v>
          </cell>
          <cell r="B471" t="str">
            <v>Cargas Financieras A.C.M.</v>
          </cell>
        </row>
        <row r="472">
          <cell r="A472">
            <v>678</v>
          </cell>
          <cell r="B472" t="str">
            <v>Gastos de Compra de Valores</v>
          </cell>
        </row>
        <row r="473">
          <cell r="A473">
            <v>6781</v>
          </cell>
          <cell r="B473" t="str">
            <v>Acciones</v>
          </cell>
        </row>
        <row r="474">
          <cell r="A474">
            <v>6782</v>
          </cell>
          <cell r="B474" t="str">
            <v xml:space="preserve">Otros Títulos Representativos de Derecho Patrimonial </v>
          </cell>
        </row>
        <row r="475">
          <cell r="A475">
            <v>6783</v>
          </cell>
          <cell r="B475" t="str">
            <v>Cédulas Hipotecarias</v>
          </cell>
        </row>
        <row r="476">
          <cell r="A476">
            <v>6784</v>
          </cell>
          <cell r="B476" t="str">
            <v>Bonos del Tesoro</v>
          </cell>
        </row>
        <row r="477">
          <cell r="A477">
            <v>6785</v>
          </cell>
          <cell r="B477" t="str">
            <v>Bonos Diversos</v>
          </cell>
        </row>
        <row r="478">
          <cell r="A478">
            <v>6786</v>
          </cell>
          <cell r="B478" t="str">
            <v>Otros Títulos Representativos de Acreencias</v>
          </cell>
        </row>
        <row r="479">
          <cell r="A479">
            <v>679</v>
          </cell>
          <cell r="B479" t="str">
            <v>Otras Cargas Financieras</v>
          </cell>
        </row>
        <row r="480">
          <cell r="A480">
            <v>6791</v>
          </cell>
          <cell r="B480" t="str">
            <v>Diversos</v>
          </cell>
        </row>
        <row r="481">
          <cell r="A481">
            <v>68</v>
          </cell>
          <cell r="B481" t="str">
            <v>Provisiones del Ejercicio</v>
          </cell>
        </row>
        <row r="482">
          <cell r="A482">
            <v>681</v>
          </cell>
          <cell r="B482" t="str">
            <v>Depreciación de Inmuebles,Maquinarias y Equipos</v>
          </cell>
        </row>
        <row r="483">
          <cell r="A483">
            <v>6811</v>
          </cell>
          <cell r="B483" t="str">
            <v>Depreciación Edificios y Otras Construcciones</v>
          </cell>
        </row>
        <row r="484">
          <cell r="A484">
            <v>6812</v>
          </cell>
          <cell r="B484" t="str">
            <v>Depreciación Maquinaria y Equipo</v>
          </cell>
        </row>
        <row r="485">
          <cell r="A485">
            <v>6813</v>
          </cell>
          <cell r="B485" t="str">
            <v>Depreciación de Unidades de Transporte</v>
          </cell>
        </row>
        <row r="486">
          <cell r="A486">
            <v>6814</v>
          </cell>
          <cell r="B486" t="str">
            <v>Depreciaición de Muebles y Enseres</v>
          </cell>
        </row>
        <row r="487">
          <cell r="A487">
            <v>6815</v>
          </cell>
          <cell r="B487" t="str">
            <v>Depreciación de Equipos Diversos</v>
          </cell>
        </row>
        <row r="488">
          <cell r="A488">
            <v>6816</v>
          </cell>
          <cell r="B488" t="str">
            <v>Depreciación de Unidades de Reemplazo</v>
          </cell>
        </row>
        <row r="489">
          <cell r="A489">
            <v>682</v>
          </cell>
          <cell r="B489" t="str">
            <v>Amortización de Intangibles</v>
          </cell>
        </row>
        <row r="490">
          <cell r="A490">
            <v>6821</v>
          </cell>
          <cell r="B490" t="str">
            <v>Amortización Concesiones y Derechos</v>
          </cell>
        </row>
        <row r="491">
          <cell r="A491">
            <v>6822</v>
          </cell>
          <cell r="B491" t="str">
            <v>Amortización Patentes y Marcas</v>
          </cell>
        </row>
        <row r="492">
          <cell r="A492">
            <v>6823</v>
          </cell>
          <cell r="B492" t="str">
            <v>Amortización Gastos de Investigación</v>
          </cell>
        </row>
        <row r="493">
          <cell r="A493">
            <v>683</v>
          </cell>
          <cell r="B493" t="str">
            <v>Fluctuación de Valores</v>
          </cell>
        </row>
        <row r="494">
          <cell r="A494">
            <v>6831</v>
          </cell>
          <cell r="B494" t="str">
            <v>Acciones</v>
          </cell>
        </row>
        <row r="495">
          <cell r="A495">
            <v>6832</v>
          </cell>
          <cell r="B495" t="str">
            <v xml:space="preserve">Otros Títulos Representativos de Derecho Patrimonial </v>
          </cell>
        </row>
        <row r="496">
          <cell r="A496">
            <v>6833</v>
          </cell>
          <cell r="B496" t="str">
            <v>Cédulas Hipotecarias</v>
          </cell>
        </row>
        <row r="497">
          <cell r="A497">
            <v>6834</v>
          </cell>
          <cell r="B497" t="str">
            <v>Bonos del Tesoro</v>
          </cell>
        </row>
        <row r="498">
          <cell r="A498">
            <v>6835</v>
          </cell>
          <cell r="B498" t="str">
            <v>Bonos Diversos</v>
          </cell>
        </row>
        <row r="499">
          <cell r="A499">
            <v>6836</v>
          </cell>
          <cell r="B499" t="str">
            <v>Otros Titulos Representativos de Acreencias</v>
          </cell>
        </row>
        <row r="500">
          <cell r="A500">
            <v>684</v>
          </cell>
          <cell r="B500" t="str">
            <v>Cuentas de Cobranza Dudosa</v>
          </cell>
        </row>
        <row r="501">
          <cell r="A501">
            <v>6841</v>
          </cell>
          <cell r="B501" t="str">
            <v>Clientes</v>
          </cell>
        </row>
        <row r="502">
          <cell r="A502">
            <v>6842</v>
          </cell>
          <cell r="B502" t="str">
            <v>Cuentas de Cobranza Dudosa</v>
          </cell>
        </row>
        <row r="503">
          <cell r="A503">
            <v>685</v>
          </cell>
          <cell r="B503" t="str">
            <v>Desvalorización de Existencias</v>
          </cell>
        </row>
        <row r="504">
          <cell r="A504">
            <v>6851</v>
          </cell>
          <cell r="B504" t="str">
            <v>Mercaderías</v>
          </cell>
        </row>
        <row r="505">
          <cell r="A505">
            <v>6852</v>
          </cell>
          <cell r="B505" t="str">
            <v>Productos Terminados</v>
          </cell>
        </row>
        <row r="506">
          <cell r="A506">
            <v>6853</v>
          </cell>
          <cell r="B506" t="str">
            <v>Sub-Productos,Desechos y Desperdicios</v>
          </cell>
        </row>
        <row r="507">
          <cell r="A507">
            <v>6854</v>
          </cell>
          <cell r="B507" t="str">
            <v>Materias Primas y Auxiliares</v>
          </cell>
        </row>
        <row r="508">
          <cell r="A508">
            <v>6855</v>
          </cell>
          <cell r="B508" t="str">
            <v>Envases y Embalajes</v>
          </cell>
        </row>
        <row r="509">
          <cell r="A509">
            <v>6856</v>
          </cell>
          <cell r="B509" t="str">
            <v>Suministros Diversos</v>
          </cell>
        </row>
        <row r="510">
          <cell r="A510">
            <v>686</v>
          </cell>
          <cell r="B510" t="str">
            <v>Compensación por Tiempo de Servicio</v>
          </cell>
        </row>
        <row r="511">
          <cell r="A511">
            <v>6861</v>
          </cell>
          <cell r="B511" t="str">
            <v>Personal Administrativo</v>
          </cell>
        </row>
        <row r="512">
          <cell r="A512">
            <v>6862</v>
          </cell>
          <cell r="B512" t="str">
            <v>Personal de Ventas</v>
          </cell>
        </row>
        <row r="513">
          <cell r="A513">
            <v>6863</v>
          </cell>
          <cell r="B513" t="str">
            <v>Personal de Producción</v>
          </cell>
        </row>
        <row r="514">
          <cell r="A514">
            <v>687</v>
          </cell>
          <cell r="B514" t="str">
            <v>Jubilación</v>
          </cell>
        </row>
        <row r="515">
          <cell r="A515">
            <v>6871</v>
          </cell>
          <cell r="B515" t="str">
            <v>ExPersonal</v>
          </cell>
        </row>
        <row r="516">
          <cell r="A516">
            <v>688</v>
          </cell>
          <cell r="B516" t="str">
            <v>Provisiones del Ejercicio A.C.M.</v>
          </cell>
        </row>
        <row r="517">
          <cell r="A517">
            <v>689</v>
          </cell>
          <cell r="B517" t="str">
            <v xml:space="preserve">Otras Provisiones del Ejercicio </v>
          </cell>
        </row>
        <row r="518">
          <cell r="A518">
            <v>6891</v>
          </cell>
          <cell r="B518" t="str">
            <v xml:space="preserve">Garantías Sobre Ventas </v>
          </cell>
        </row>
        <row r="519">
          <cell r="A519">
            <v>6892</v>
          </cell>
          <cell r="B519" t="str">
            <v>Pérdidas en Ventas a Futuro</v>
          </cell>
        </row>
        <row r="520">
          <cell r="A520">
            <v>6893</v>
          </cell>
          <cell r="B520" t="str">
            <v>Pérdidas por Litigio</v>
          </cell>
        </row>
        <row r="521">
          <cell r="A521">
            <v>6894</v>
          </cell>
          <cell r="B521" t="str">
            <v>Autoseguro</v>
          </cell>
        </row>
        <row r="522">
          <cell r="A522">
            <v>69</v>
          </cell>
          <cell r="B522" t="str">
            <v>Costo de Venta</v>
          </cell>
        </row>
        <row r="523">
          <cell r="A523">
            <v>691</v>
          </cell>
          <cell r="B523" t="str">
            <v>Mercaderías</v>
          </cell>
        </row>
        <row r="524">
          <cell r="A524">
            <v>692</v>
          </cell>
          <cell r="B524" t="str">
            <v>Productos Terminados</v>
          </cell>
        </row>
        <row r="525">
          <cell r="A525">
            <v>693</v>
          </cell>
          <cell r="B525" t="str">
            <v>Sub-Productos,Desechos y Desperdicios</v>
          </cell>
        </row>
        <row r="526">
          <cell r="A526">
            <v>698</v>
          </cell>
          <cell r="B526" t="str">
            <v>Costo de Ventas A.C.M</v>
          </cell>
        </row>
        <row r="527">
          <cell r="A527">
            <v>70</v>
          </cell>
          <cell r="B527" t="str">
            <v>Ventas</v>
          </cell>
        </row>
        <row r="528">
          <cell r="A528">
            <v>701</v>
          </cell>
          <cell r="B528" t="str">
            <v xml:space="preserve">Mercaderías </v>
          </cell>
        </row>
        <row r="529">
          <cell r="A529">
            <v>702</v>
          </cell>
          <cell r="B529" t="str">
            <v>Productos Terminados</v>
          </cell>
        </row>
        <row r="530">
          <cell r="A530">
            <v>703</v>
          </cell>
          <cell r="B530" t="str">
            <v>Sub-Productos,Desechos y Desperdicios</v>
          </cell>
        </row>
        <row r="531">
          <cell r="A531">
            <v>707</v>
          </cell>
          <cell r="B531" t="str">
            <v>Prestación de Servicios</v>
          </cell>
        </row>
        <row r="532">
          <cell r="A532">
            <v>708</v>
          </cell>
          <cell r="B532" t="str">
            <v>Venta A.C.M.</v>
          </cell>
        </row>
        <row r="533">
          <cell r="A533">
            <v>709</v>
          </cell>
          <cell r="B533" t="str">
            <v>Devolución  Sobre Ventas</v>
          </cell>
        </row>
        <row r="534">
          <cell r="A534">
            <v>71</v>
          </cell>
          <cell r="B534" t="str">
            <v>Producción Almacenada (o Desalmacenada)</v>
          </cell>
        </row>
        <row r="535">
          <cell r="A535">
            <v>711</v>
          </cell>
          <cell r="B535" t="str">
            <v>Variación de Productos Terminados</v>
          </cell>
        </row>
        <row r="536">
          <cell r="A536">
            <v>712</v>
          </cell>
          <cell r="B536" t="str">
            <v>Variación de Sub-Productos,Desechos y Desperdicios</v>
          </cell>
        </row>
        <row r="537">
          <cell r="A537">
            <v>713</v>
          </cell>
          <cell r="B537" t="str">
            <v>Variación de Productos en Proceso</v>
          </cell>
        </row>
        <row r="538">
          <cell r="A538">
            <v>715</v>
          </cell>
          <cell r="B538" t="str">
            <v>Variación de Envases y Embalajes</v>
          </cell>
        </row>
        <row r="539">
          <cell r="A539">
            <v>718</v>
          </cell>
          <cell r="B539" t="str">
            <v>Producción Almacenada (o Desalmacenada) A.C.M.</v>
          </cell>
        </row>
        <row r="540">
          <cell r="A540">
            <v>72</v>
          </cell>
          <cell r="B540" t="str">
            <v>Producción Inmovilizada</v>
          </cell>
        </row>
        <row r="541">
          <cell r="A541">
            <v>721</v>
          </cell>
          <cell r="B541" t="str">
            <v>Inmueble,Maquinaria y Equipos</v>
          </cell>
        </row>
        <row r="542">
          <cell r="A542">
            <v>7211</v>
          </cell>
          <cell r="B542" t="str">
            <v>Edificios y Otras Construcciones</v>
          </cell>
        </row>
        <row r="543">
          <cell r="A543">
            <v>7212</v>
          </cell>
          <cell r="B543" t="str">
            <v>Maquinarias, Equipos y Otras Unidades de Explotación</v>
          </cell>
        </row>
        <row r="544">
          <cell r="A544">
            <v>7213</v>
          </cell>
          <cell r="B544" t="str">
            <v>Unidades de Transporte</v>
          </cell>
        </row>
        <row r="545">
          <cell r="A545">
            <v>7214</v>
          </cell>
          <cell r="B545" t="str">
            <v>Muebles y Enseres</v>
          </cell>
        </row>
        <row r="546">
          <cell r="A546">
            <v>7215</v>
          </cell>
          <cell r="B546" t="str">
            <v>Equipos Diversos</v>
          </cell>
        </row>
        <row r="547">
          <cell r="A547">
            <v>7216</v>
          </cell>
          <cell r="B547" t="str">
            <v>Trabajos en Curso</v>
          </cell>
        </row>
        <row r="548">
          <cell r="A548">
            <v>722</v>
          </cell>
          <cell r="B548" t="str">
            <v>Intangibles</v>
          </cell>
        </row>
        <row r="549">
          <cell r="A549">
            <v>7221</v>
          </cell>
          <cell r="B549" t="str">
            <v>Patentes y Marcas</v>
          </cell>
        </row>
        <row r="550">
          <cell r="A550">
            <v>7222</v>
          </cell>
          <cell r="B550" t="str">
            <v>Gastos de Investigación</v>
          </cell>
        </row>
        <row r="551">
          <cell r="A551">
            <v>7223</v>
          </cell>
          <cell r="B551" t="str">
            <v>Gastos de Exploración y Desarrollo</v>
          </cell>
        </row>
        <row r="552">
          <cell r="A552">
            <v>7224</v>
          </cell>
          <cell r="B552" t="str">
            <v>Gastos de Estudios y Proyectos</v>
          </cell>
        </row>
        <row r="553">
          <cell r="A553">
            <v>728</v>
          </cell>
          <cell r="B553" t="str">
            <v>Producción Inmovilizada A.C.M.</v>
          </cell>
        </row>
        <row r="554">
          <cell r="A554">
            <v>7281</v>
          </cell>
          <cell r="B554" t="str">
            <v>Inmueble,Maquinaria y Equipos</v>
          </cell>
        </row>
        <row r="555">
          <cell r="A555">
            <v>7282</v>
          </cell>
          <cell r="B555" t="str">
            <v>Intangibles</v>
          </cell>
        </row>
        <row r="556">
          <cell r="A556">
            <v>73</v>
          </cell>
          <cell r="B556" t="str">
            <v>Descuentos,Rebajas y Bonificaciones Obtenidas</v>
          </cell>
        </row>
        <row r="557">
          <cell r="A557">
            <v>731</v>
          </cell>
          <cell r="B557" t="str">
            <v xml:space="preserve">Descuentos,Rebajas y Bonificaciones Obtenidos </v>
          </cell>
        </row>
        <row r="558">
          <cell r="A558">
            <v>7311</v>
          </cell>
          <cell r="B558" t="str">
            <v>En compras de bienes del giro del negocio</v>
          </cell>
        </row>
        <row r="559">
          <cell r="A559">
            <v>7312</v>
          </cell>
          <cell r="B559" t="str">
            <v>En compras de servicios</v>
          </cell>
        </row>
        <row r="560">
          <cell r="A560">
            <v>7313</v>
          </cell>
          <cell r="B560" t="str">
            <v>En compras de activos</v>
          </cell>
        </row>
        <row r="561">
          <cell r="A561">
            <v>738</v>
          </cell>
          <cell r="B561" t="str">
            <v>Descuentos,Rebajas y Bonificaciones A.C.M.</v>
          </cell>
        </row>
        <row r="562">
          <cell r="A562">
            <v>74</v>
          </cell>
          <cell r="B562" t="str">
            <v>Descuentos,Rebajas y Bonificaciones Concedidas</v>
          </cell>
        </row>
        <row r="563">
          <cell r="A563">
            <v>741</v>
          </cell>
          <cell r="B563" t="str">
            <v>Descuentos,Rebajas y Bonificaciones Concedidas</v>
          </cell>
        </row>
        <row r="564">
          <cell r="A564">
            <v>7411</v>
          </cell>
          <cell r="B564" t="str">
            <v>En compras de bienes del giro del negocio</v>
          </cell>
        </row>
        <row r="565">
          <cell r="A565">
            <v>7412</v>
          </cell>
          <cell r="B565" t="str">
            <v>En compras de servicios</v>
          </cell>
        </row>
        <row r="566">
          <cell r="A566">
            <v>7413</v>
          </cell>
          <cell r="B566" t="str">
            <v>En compras de activos</v>
          </cell>
        </row>
        <row r="567">
          <cell r="A567">
            <v>748</v>
          </cell>
          <cell r="B567" t="str">
            <v>Descuentos,Rebajas y Bonificaciones Concedidas A.C.M.</v>
          </cell>
        </row>
        <row r="568">
          <cell r="A568">
            <v>75</v>
          </cell>
          <cell r="B568" t="str">
            <v>Ingresos Diversos</v>
          </cell>
        </row>
        <row r="569">
          <cell r="A569">
            <v>751</v>
          </cell>
          <cell r="B569" t="str">
            <v>Explotación de Servicios en Beneficio del Personal</v>
          </cell>
        </row>
        <row r="570">
          <cell r="A570">
            <v>752</v>
          </cell>
          <cell r="B570" t="str">
            <v>Comisiones y Corretajes</v>
          </cell>
        </row>
        <row r="571">
          <cell r="A571">
            <v>753</v>
          </cell>
          <cell r="B571" t="str">
            <v>Regalías</v>
          </cell>
        </row>
        <row r="572">
          <cell r="A572">
            <v>754</v>
          </cell>
          <cell r="B572" t="str">
            <v>Alquileres de Terrenos</v>
          </cell>
        </row>
        <row r="573">
          <cell r="A573">
            <v>755</v>
          </cell>
          <cell r="B573" t="str">
            <v>Aquileres Diversos</v>
          </cell>
        </row>
        <row r="574">
          <cell r="A574">
            <v>7551</v>
          </cell>
          <cell r="B574" t="str">
            <v>Alquileres de Bienes Muebles</v>
          </cell>
        </row>
        <row r="575">
          <cell r="A575">
            <v>7552</v>
          </cell>
          <cell r="B575" t="str">
            <v>Alquileres de Bienes Inmuebles</v>
          </cell>
        </row>
        <row r="576">
          <cell r="A576">
            <v>756</v>
          </cell>
          <cell r="B576" t="str">
            <v>Recuperación de Impuestos</v>
          </cell>
        </row>
        <row r="577">
          <cell r="A577">
            <v>7561</v>
          </cell>
          <cell r="B577" t="str">
            <v>Gobierno Central</v>
          </cell>
        </row>
        <row r="578">
          <cell r="A578">
            <v>7562</v>
          </cell>
          <cell r="B578" t="str">
            <v>Gobiernos Locales</v>
          </cell>
        </row>
        <row r="579">
          <cell r="A579">
            <v>757</v>
          </cell>
          <cell r="B579" t="str">
            <v>Ingresos Diversos A.C.M.</v>
          </cell>
        </row>
        <row r="580">
          <cell r="A580">
            <v>758</v>
          </cell>
          <cell r="B580" t="str">
            <v>Subsidios Recibidos</v>
          </cell>
        </row>
        <row r="581">
          <cell r="A581">
            <v>759</v>
          </cell>
          <cell r="B581" t="str">
            <v>Otros Ingresos Diversos</v>
          </cell>
        </row>
        <row r="582">
          <cell r="A582">
            <v>76</v>
          </cell>
          <cell r="B582" t="str">
            <v>Ingresos Excepcionales</v>
          </cell>
        </row>
        <row r="583">
          <cell r="A583">
            <v>761</v>
          </cell>
          <cell r="B583" t="str">
            <v xml:space="preserve">Enajenación de Valores </v>
          </cell>
        </row>
        <row r="584">
          <cell r="A584">
            <v>7611</v>
          </cell>
          <cell r="B584" t="str">
            <v>Acciones</v>
          </cell>
        </row>
        <row r="585">
          <cell r="A585">
            <v>7612</v>
          </cell>
          <cell r="B585" t="str">
            <v xml:space="preserve">Otros Títulos Representativos de Derecho Patrimonial </v>
          </cell>
        </row>
        <row r="586">
          <cell r="A586">
            <v>7613</v>
          </cell>
          <cell r="B586" t="str">
            <v>Cédulas Hipotecarias</v>
          </cell>
        </row>
        <row r="587">
          <cell r="A587">
            <v>7614</v>
          </cell>
          <cell r="B587" t="str">
            <v>Bonos del Tesoro</v>
          </cell>
        </row>
        <row r="588">
          <cell r="A588">
            <v>7615</v>
          </cell>
          <cell r="B588" t="str">
            <v>Bonos Diversos</v>
          </cell>
        </row>
        <row r="589">
          <cell r="A589">
            <v>7616</v>
          </cell>
          <cell r="B589" t="str">
            <v>Otros Títulos Representativos de Acreencias</v>
          </cell>
        </row>
        <row r="590">
          <cell r="A590">
            <v>762</v>
          </cell>
          <cell r="B590" t="str">
            <v>Enajenación de Inmuebles,Maquinarias y Equipos</v>
          </cell>
        </row>
        <row r="591">
          <cell r="A591">
            <v>7621</v>
          </cell>
          <cell r="B591" t="str">
            <v>Terrenos</v>
          </cell>
        </row>
        <row r="592">
          <cell r="A592">
            <v>7622</v>
          </cell>
          <cell r="B592" t="str">
            <v>Edificios y Otras Construcciones</v>
          </cell>
        </row>
        <row r="593">
          <cell r="A593">
            <v>7623</v>
          </cell>
          <cell r="B593" t="str">
            <v xml:space="preserve">Maquinaria y Equipo </v>
          </cell>
        </row>
        <row r="594">
          <cell r="A594">
            <v>7624</v>
          </cell>
          <cell r="B594" t="str">
            <v>Unidades de Transporte</v>
          </cell>
        </row>
        <row r="595">
          <cell r="A595">
            <v>7625</v>
          </cell>
          <cell r="B595" t="str">
            <v>Muebles y Enseres</v>
          </cell>
        </row>
        <row r="596">
          <cell r="A596">
            <v>7626</v>
          </cell>
          <cell r="B596" t="str">
            <v>Equipos Diversos</v>
          </cell>
        </row>
        <row r="597">
          <cell r="A597">
            <v>763</v>
          </cell>
          <cell r="B597" t="str">
            <v>Enajenación de Intangibles</v>
          </cell>
        </row>
        <row r="598">
          <cell r="A598">
            <v>7631</v>
          </cell>
          <cell r="B598" t="str">
            <v>Concesiones y Derechos</v>
          </cell>
        </row>
        <row r="599">
          <cell r="A599">
            <v>7632</v>
          </cell>
          <cell r="B599" t="str">
            <v>Patentes y Marcas</v>
          </cell>
        </row>
        <row r="600">
          <cell r="A600">
            <v>764</v>
          </cell>
          <cell r="B600" t="str">
            <v>Recuperación de Castigos de Cuentas Incobrables</v>
          </cell>
        </row>
        <row r="601">
          <cell r="A601">
            <v>7641</v>
          </cell>
          <cell r="B601" t="str">
            <v>Clientes</v>
          </cell>
        </row>
        <row r="602">
          <cell r="A602">
            <v>7642</v>
          </cell>
          <cell r="B602" t="str">
            <v>Cuentas por Cobrar Diversas</v>
          </cell>
        </row>
        <row r="603">
          <cell r="A603">
            <v>765</v>
          </cell>
          <cell r="B603" t="str">
            <v>Devolución de Provisiones de Ejercicios Anteriores</v>
          </cell>
        </row>
        <row r="604">
          <cell r="A604">
            <v>7651</v>
          </cell>
          <cell r="B604" t="str">
            <v>Desvalorización de Existencias</v>
          </cell>
        </row>
        <row r="605">
          <cell r="A605">
            <v>7652</v>
          </cell>
          <cell r="B605" t="str">
            <v>Fluctuación de Valores</v>
          </cell>
        </row>
        <row r="606">
          <cell r="A606">
            <v>7653</v>
          </cell>
          <cell r="B606" t="str">
            <v>Desvalorización de Bienes del Activo Fijo</v>
          </cell>
        </row>
        <row r="607">
          <cell r="A607">
            <v>7654</v>
          </cell>
          <cell r="B607" t="str">
            <v>Provisiones Diversas</v>
          </cell>
        </row>
        <row r="608">
          <cell r="A608">
            <v>766</v>
          </cell>
          <cell r="B608" t="str">
            <v>Devolución de Impuestos</v>
          </cell>
        </row>
        <row r="609">
          <cell r="A609">
            <v>7661</v>
          </cell>
          <cell r="B609" t="str">
            <v>Del Gobierno Central</v>
          </cell>
        </row>
        <row r="610">
          <cell r="A610">
            <v>7662</v>
          </cell>
          <cell r="B610" t="str">
            <v>De Instituciones Públicas</v>
          </cell>
        </row>
        <row r="611">
          <cell r="A611">
            <v>7663</v>
          </cell>
          <cell r="B611" t="str">
            <v>De Gobiernos Locales</v>
          </cell>
        </row>
        <row r="612">
          <cell r="A612">
            <v>767</v>
          </cell>
          <cell r="B612" t="str">
            <v>Ingresos Excepcionales A.C.M.</v>
          </cell>
        </row>
        <row r="613">
          <cell r="A613">
            <v>768</v>
          </cell>
          <cell r="B613" t="str">
            <v>Ingresos Extraordinarios</v>
          </cell>
        </row>
        <row r="614">
          <cell r="A614">
            <v>769</v>
          </cell>
          <cell r="B614" t="str">
            <v>Otros Ingresos Excepcionales</v>
          </cell>
        </row>
        <row r="615">
          <cell r="A615">
            <v>77</v>
          </cell>
          <cell r="B615" t="str">
            <v>Ingresos Financieros</v>
          </cell>
        </row>
        <row r="616">
          <cell r="A616">
            <v>771</v>
          </cell>
          <cell r="B616" t="str">
            <v>Intereses sobre Préstamos Otorgados</v>
          </cell>
        </row>
        <row r="617">
          <cell r="A617">
            <v>7711</v>
          </cell>
          <cell r="B617" t="str">
            <v>Préstamo N°</v>
          </cell>
        </row>
        <row r="618">
          <cell r="A618">
            <v>772</v>
          </cell>
          <cell r="B618" t="str">
            <v>Intereses sobre Cuentas por Cobrar Mercantiles</v>
          </cell>
        </row>
        <row r="619">
          <cell r="A619">
            <v>7721</v>
          </cell>
          <cell r="B619" t="str">
            <v>Cliente N°</v>
          </cell>
        </row>
        <row r="620">
          <cell r="A620">
            <v>773</v>
          </cell>
          <cell r="B620" t="str">
            <v>Intereses Percibidos sobre Bonos y Otros Titulos Similares</v>
          </cell>
        </row>
        <row r="621">
          <cell r="A621">
            <v>7731</v>
          </cell>
          <cell r="B621" t="str">
            <v>Intereses sobre Bonos Adquiridos</v>
          </cell>
        </row>
        <row r="622">
          <cell r="A622">
            <v>7732</v>
          </cell>
          <cell r="B622" t="str">
            <v>Intereses sobre Otros Títulos Similares</v>
          </cell>
        </row>
        <row r="623">
          <cell r="A623">
            <v>774</v>
          </cell>
          <cell r="B623" t="str">
            <v xml:space="preserve">Intereses Sobre Depósitos </v>
          </cell>
        </row>
        <row r="624">
          <cell r="A624">
            <v>7741</v>
          </cell>
          <cell r="B624" t="str">
            <v>Banco …..</v>
          </cell>
        </row>
        <row r="625">
          <cell r="A625">
            <v>775</v>
          </cell>
          <cell r="B625" t="str">
            <v>Descuentos Obtenidos por Pronto Pago</v>
          </cell>
        </row>
        <row r="626">
          <cell r="A626">
            <v>7751</v>
          </cell>
          <cell r="B626" t="str">
            <v>Proveedor ……</v>
          </cell>
        </row>
        <row r="627">
          <cell r="A627">
            <v>776</v>
          </cell>
          <cell r="B627" t="str">
            <v>Ganancia por Diferencia de Cambio</v>
          </cell>
        </row>
        <row r="628">
          <cell r="A628">
            <v>7761</v>
          </cell>
          <cell r="B628" t="str">
            <v>En cuentas del Activo</v>
          </cell>
        </row>
        <row r="629">
          <cell r="A629">
            <v>7762</v>
          </cell>
          <cell r="B629" t="str">
            <v>En otras cuentas</v>
          </cell>
        </row>
        <row r="630">
          <cell r="A630">
            <v>777</v>
          </cell>
          <cell r="B630" t="str">
            <v>Dividendos Percibidos</v>
          </cell>
        </row>
        <row r="631">
          <cell r="A631">
            <v>7771</v>
          </cell>
          <cell r="B631" t="str">
            <v>Empresa …..</v>
          </cell>
        </row>
        <row r="632">
          <cell r="A632">
            <v>778</v>
          </cell>
          <cell r="B632" t="str">
            <v>Ingresos Financieros A.C.M.</v>
          </cell>
        </row>
        <row r="633">
          <cell r="A633">
            <v>779</v>
          </cell>
          <cell r="B633" t="str">
            <v>Otros Ingresos Financieros</v>
          </cell>
        </row>
        <row r="634">
          <cell r="A634">
            <v>78</v>
          </cell>
          <cell r="B634" t="str">
            <v>Cargas Cubiertas por Provisiones</v>
          </cell>
        </row>
        <row r="635">
          <cell r="A635">
            <v>781</v>
          </cell>
          <cell r="B635" t="str">
            <v>Cargas Cubiertas por Provisiones</v>
          </cell>
        </row>
        <row r="636">
          <cell r="A636">
            <v>7811</v>
          </cell>
          <cell r="B636" t="str">
            <v xml:space="preserve">Garantías Sobre Ventas </v>
          </cell>
        </row>
        <row r="637">
          <cell r="A637">
            <v>7812</v>
          </cell>
          <cell r="B637" t="str">
            <v>Provisiones para Pérdidas en Ventas a Futuro</v>
          </cell>
        </row>
        <row r="638">
          <cell r="A638">
            <v>7813</v>
          </cell>
          <cell r="B638" t="str">
            <v>Provisiones para Pérdidas por Litigio</v>
          </cell>
        </row>
        <row r="639">
          <cell r="A639">
            <v>7814</v>
          </cell>
          <cell r="B639" t="str">
            <v>Provisiones para Autoseguro</v>
          </cell>
        </row>
        <row r="640">
          <cell r="A640">
            <v>788</v>
          </cell>
          <cell r="B640" t="str">
            <v>Cargas Cubiertas por Provisiones A.C.M.</v>
          </cell>
        </row>
        <row r="641">
          <cell r="A641">
            <v>79</v>
          </cell>
          <cell r="B641" t="str">
            <v>Cargas Imputables a Cuentas  de Costos</v>
          </cell>
        </row>
        <row r="642">
          <cell r="A642">
            <v>791</v>
          </cell>
          <cell r="B642" t="str">
            <v>Materias Primas y Auxiliares</v>
          </cell>
        </row>
        <row r="643">
          <cell r="A643">
            <v>792</v>
          </cell>
          <cell r="B643" t="str">
            <v>Cargas de Personal</v>
          </cell>
        </row>
        <row r="644">
          <cell r="A644">
            <v>7921</v>
          </cell>
          <cell r="B644" t="str">
            <v>Sueldos</v>
          </cell>
        </row>
        <row r="645">
          <cell r="A645">
            <v>7922</v>
          </cell>
          <cell r="B645" t="str">
            <v>Salarios</v>
          </cell>
        </row>
        <row r="646">
          <cell r="A646">
            <v>7923</v>
          </cell>
          <cell r="B646" t="str">
            <v>Comisiones</v>
          </cell>
        </row>
        <row r="647">
          <cell r="A647">
            <v>7924</v>
          </cell>
          <cell r="B647" t="str">
            <v>Remuneraciones en Especie</v>
          </cell>
        </row>
        <row r="648">
          <cell r="A648">
            <v>7925</v>
          </cell>
          <cell r="B648" t="str">
            <v>Otras Remuneraciones</v>
          </cell>
        </row>
        <row r="649">
          <cell r="A649">
            <v>7926</v>
          </cell>
          <cell r="B649" t="str">
            <v xml:space="preserve">Vacaciones </v>
          </cell>
        </row>
        <row r="650">
          <cell r="A650">
            <v>7927</v>
          </cell>
          <cell r="B650" t="str">
            <v>Seguridad y Prevención Social</v>
          </cell>
        </row>
        <row r="651">
          <cell r="A651">
            <v>7928</v>
          </cell>
          <cell r="B651" t="str">
            <v>Remuneraciones al Directorio</v>
          </cell>
        </row>
        <row r="652">
          <cell r="A652">
            <v>7929</v>
          </cell>
          <cell r="B652" t="str">
            <v>Otras cargas de personal</v>
          </cell>
        </row>
        <row r="653">
          <cell r="A653">
            <v>793</v>
          </cell>
          <cell r="B653" t="str">
            <v>Servicios Prestados por Terceros</v>
          </cell>
        </row>
        <row r="654">
          <cell r="A654">
            <v>7930</v>
          </cell>
          <cell r="B654" t="str">
            <v>Transportes y Almacenamiento</v>
          </cell>
        </row>
        <row r="655">
          <cell r="A655">
            <v>7931</v>
          </cell>
          <cell r="B655" t="str">
            <v>Correos y Telecomunicaciones</v>
          </cell>
        </row>
        <row r="656">
          <cell r="A656">
            <v>7932</v>
          </cell>
          <cell r="B656" t="str">
            <v>Honorarios Comisiones y Corretajes</v>
          </cell>
        </row>
        <row r="657">
          <cell r="A657">
            <v>7933</v>
          </cell>
          <cell r="B657" t="str">
            <v>Producción Encargada aTerceros</v>
          </cell>
        </row>
        <row r="658">
          <cell r="A658">
            <v>7934</v>
          </cell>
          <cell r="B658" t="str">
            <v>Mantenimiento y Reparaciones</v>
          </cell>
        </row>
        <row r="659">
          <cell r="A659">
            <v>7935</v>
          </cell>
          <cell r="B659" t="str">
            <v>Alquileres</v>
          </cell>
        </row>
        <row r="660">
          <cell r="A660">
            <v>7936</v>
          </cell>
          <cell r="B660" t="str">
            <v>Electricidad y Agua</v>
          </cell>
        </row>
        <row r="661">
          <cell r="A661">
            <v>7937</v>
          </cell>
          <cell r="B661" t="str">
            <v>Publicidad, Publicaciones y Relaciones Públicas</v>
          </cell>
        </row>
        <row r="662">
          <cell r="A662">
            <v>7938</v>
          </cell>
          <cell r="B662" t="str">
            <v>Servicios del Personal</v>
          </cell>
        </row>
        <row r="663">
          <cell r="A663">
            <v>7939</v>
          </cell>
          <cell r="B663" t="str">
            <v>Otros Servicios</v>
          </cell>
        </row>
        <row r="664">
          <cell r="A664">
            <v>794</v>
          </cell>
          <cell r="B664" t="str">
            <v>Tributos</v>
          </cell>
        </row>
        <row r="665">
          <cell r="A665">
            <v>7941</v>
          </cell>
          <cell r="B665" t="str">
            <v xml:space="preserve">Impuesto a las Ventas </v>
          </cell>
        </row>
        <row r="666">
          <cell r="A666">
            <v>7942</v>
          </cell>
          <cell r="B666" t="str">
            <v>Impuesto a las Remuneraciones(derogado)</v>
          </cell>
        </row>
        <row r="667">
          <cell r="A667">
            <v>7943</v>
          </cell>
          <cell r="B667" t="str">
            <v>Cánones</v>
          </cell>
        </row>
        <row r="668">
          <cell r="A668">
            <v>7944</v>
          </cell>
          <cell r="B668" t="str">
            <v xml:space="preserve">Derechos Aduaneros por Ventas </v>
          </cell>
        </row>
        <row r="669">
          <cell r="A669">
            <v>7945</v>
          </cell>
          <cell r="B669" t="str">
            <v>Impuesto al Patrimonio Empresarial(derogado)</v>
          </cell>
        </row>
        <row r="670">
          <cell r="A670">
            <v>7946</v>
          </cell>
          <cell r="B670" t="str">
            <v>Tributos a Gobiernos Locales</v>
          </cell>
        </row>
        <row r="671">
          <cell r="A671">
            <v>7947</v>
          </cell>
          <cell r="B671" t="str">
            <v>Cotizaciones con Carácter de Tributo</v>
          </cell>
        </row>
        <row r="672">
          <cell r="A672">
            <v>7948</v>
          </cell>
          <cell r="B672" t="str">
            <v>Otros Tributos</v>
          </cell>
        </row>
        <row r="673">
          <cell r="A673">
            <v>795</v>
          </cell>
          <cell r="B673" t="str">
            <v xml:space="preserve">Cargas Diversas de Gestión </v>
          </cell>
        </row>
        <row r="674">
          <cell r="A674">
            <v>7951</v>
          </cell>
          <cell r="B674" t="str">
            <v>Seguro</v>
          </cell>
        </row>
        <row r="675">
          <cell r="A675">
            <v>7952</v>
          </cell>
          <cell r="B675" t="str">
            <v>Regalías</v>
          </cell>
        </row>
        <row r="676">
          <cell r="A676">
            <v>7953</v>
          </cell>
          <cell r="B676" t="str">
            <v xml:space="preserve">Suscripciones y Cotizaciones </v>
          </cell>
        </row>
        <row r="677">
          <cell r="A677">
            <v>7954</v>
          </cell>
          <cell r="B677" t="str">
            <v>Donaciones</v>
          </cell>
        </row>
        <row r="678">
          <cell r="A678">
            <v>7955</v>
          </cell>
          <cell r="B678" t="str">
            <v>Otras Cargas Diversas de Gestión</v>
          </cell>
        </row>
        <row r="679">
          <cell r="A679">
            <v>796</v>
          </cell>
          <cell r="B679" t="str">
            <v>Provisiones del Ejercicio</v>
          </cell>
        </row>
        <row r="680">
          <cell r="A680">
            <v>7961</v>
          </cell>
          <cell r="B680" t="str">
            <v>Depreciación de Inmuebles,Maquinarias y Equipos</v>
          </cell>
        </row>
        <row r="681">
          <cell r="A681">
            <v>7962</v>
          </cell>
          <cell r="B681" t="str">
            <v>Amortización de Intangibles</v>
          </cell>
        </row>
        <row r="682">
          <cell r="A682">
            <v>7963</v>
          </cell>
          <cell r="B682" t="str">
            <v>Fluctuación de Valores</v>
          </cell>
        </row>
        <row r="683">
          <cell r="A683">
            <v>7964</v>
          </cell>
          <cell r="B683" t="str">
            <v>Cuentas de Cobranza Dudosa</v>
          </cell>
        </row>
        <row r="684">
          <cell r="A684">
            <v>7965</v>
          </cell>
          <cell r="B684" t="str">
            <v>Desvalorización de Existencias</v>
          </cell>
        </row>
        <row r="685">
          <cell r="A685">
            <v>7966</v>
          </cell>
          <cell r="B685" t="str">
            <v>Compensación por Tiempo de Servicio</v>
          </cell>
        </row>
        <row r="686">
          <cell r="A686">
            <v>7967</v>
          </cell>
          <cell r="B686" t="str">
            <v>Jubilación</v>
          </cell>
        </row>
        <row r="687">
          <cell r="A687">
            <v>7968</v>
          </cell>
          <cell r="B687" t="str">
            <v xml:space="preserve">Otras Provisiones del Ejercicio </v>
          </cell>
        </row>
        <row r="688">
          <cell r="A688">
            <v>797</v>
          </cell>
          <cell r="B688" t="str">
            <v>Costos de Producción</v>
          </cell>
        </row>
        <row r="689">
          <cell r="A689">
            <v>7971</v>
          </cell>
          <cell r="B689" t="str">
            <v>Productos en Proceso</v>
          </cell>
        </row>
        <row r="690">
          <cell r="A690">
            <v>80</v>
          </cell>
          <cell r="B690" t="str">
            <v>Margen Comercial</v>
          </cell>
        </row>
        <row r="691">
          <cell r="A691">
            <v>81</v>
          </cell>
          <cell r="B691" t="str">
            <v>Producción del Ejercicio</v>
          </cell>
        </row>
        <row r="692">
          <cell r="A692">
            <v>82</v>
          </cell>
          <cell r="B692" t="str">
            <v>Valor Agregado</v>
          </cell>
        </row>
        <row r="693">
          <cell r="A693">
            <v>83</v>
          </cell>
          <cell r="B693" t="str">
            <v>Excedente (o Insuficiencia) Bruto de Explotación</v>
          </cell>
        </row>
        <row r="694">
          <cell r="A694">
            <v>84</v>
          </cell>
          <cell r="B694" t="str">
            <v>Resultado de Explotación</v>
          </cell>
        </row>
        <row r="695">
          <cell r="A695">
            <v>85</v>
          </cell>
          <cell r="B695" t="str">
            <v>Resultado Antes de Participación e Impuestos</v>
          </cell>
        </row>
        <row r="696">
          <cell r="A696">
            <v>86</v>
          </cell>
          <cell r="B696" t="str">
            <v xml:space="preserve">Distribución Legal  de la Renta Neta </v>
          </cell>
        </row>
        <row r="697">
          <cell r="A697">
            <v>861</v>
          </cell>
          <cell r="B697" t="str">
            <v>Participación de los Trabajadores</v>
          </cell>
        </row>
        <row r="698">
          <cell r="A698">
            <v>862</v>
          </cell>
          <cell r="B698" t="str">
            <v>Participación de Comunidad Laboral</v>
          </cell>
        </row>
        <row r="699">
          <cell r="A699">
            <v>863</v>
          </cell>
          <cell r="B699" t="str">
            <v>Participación Patrimonial de los Trabajadores</v>
          </cell>
        </row>
        <row r="700">
          <cell r="A700">
            <v>864</v>
          </cell>
          <cell r="B700" t="str">
            <v>Investigación Científica y Tecnológica</v>
          </cell>
        </row>
        <row r="701">
          <cell r="A701">
            <v>868</v>
          </cell>
          <cell r="B701" t="str">
            <v>Distribución Legal  de la Renta Neta A.C.M.</v>
          </cell>
        </row>
        <row r="702">
          <cell r="A702">
            <v>87</v>
          </cell>
          <cell r="B702" t="str">
            <v>Saldos Intermediarios</v>
          </cell>
        </row>
        <row r="703">
          <cell r="A703">
            <v>871</v>
          </cell>
          <cell r="B703" t="str">
            <v>Margen Comercial</v>
          </cell>
        </row>
        <row r="704">
          <cell r="A704">
            <v>872</v>
          </cell>
          <cell r="B704" t="str">
            <v>Producción del Ejercicio</v>
          </cell>
        </row>
        <row r="705">
          <cell r="A705">
            <v>873</v>
          </cell>
          <cell r="B705" t="str">
            <v>Valor Agregado</v>
          </cell>
        </row>
        <row r="706">
          <cell r="A706">
            <v>874</v>
          </cell>
          <cell r="B706" t="str">
            <v>Excedente (o insuficiencia) Bruto de Explotación</v>
          </cell>
        </row>
        <row r="707">
          <cell r="A707">
            <v>875</v>
          </cell>
          <cell r="B707" t="str">
            <v>Resultado de Explotación</v>
          </cell>
        </row>
        <row r="708">
          <cell r="A708">
            <v>876</v>
          </cell>
          <cell r="B708" t="str">
            <v>Resultado Antes de Participación e Impuestos</v>
          </cell>
        </row>
        <row r="709">
          <cell r="A709">
            <v>88</v>
          </cell>
          <cell r="B709" t="str">
            <v>Impuesto a la Renta</v>
          </cell>
        </row>
        <row r="710">
          <cell r="A710">
            <v>881</v>
          </cell>
          <cell r="B710" t="str">
            <v>Impuesto a la Renta</v>
          </cell>
        </row>
        <row r="711">
          <cell r="A711">
            <v>888</v>
          </cell>
          <cell r="B711" t="str">
            <v>Impuesto a la Renta A.C.M.</v>
          </cell>
        </row>
        <row r="712">
          <cell r="A712">
            <v>89</v>
          </cell>
          <cell r="B712" t="str">
            <v>Resultado del Ejercicio</v>
          </cell>
        </row>
        <row r="713">
          <cell r="A713">
            <v>891</v>
          </cell>
          <cell r="B713" t="str">
            <v>Resultado del Ejercicio</v>
          </cell>
        </row>
        <row r="714">
          <cell r="A714">
            <v>898</v>
          </cell>
          <cell r="B714" t="str">
            <v>Resultados por Exposición a la Inflación del Ejercicio A.C.M.</v>
          </cell>
        </row>
        <row r="715">
          <cell r="A715">
            <v>91</v>
          </cell>
          <cell r="B715" t="str">
            <v>Costos por Distribuir</v>
          </cell>
        </row>
        <row r="716">
          <cell r="A716">
            <v>911</v>
          </cell>
          <cell r="B716" t="str">
            <v>Materias Primas y Auxiliares</v>
          </cell>
        </row>
        <row r="717">
          <cell r="A717">
            <v>912</v>
          </cell>
          <cell r="B717" t="str">
            <v>Cargas de Personal</v>
          </cell>
        </row>
        <row r="718">
          <cell r="A718">
            <v>9121</v>
          </cell>
          <cell r="B718" t="str">
            <v>Sueldos</v>
          </cell>
        </row>
        <row r="719">
          <cell r="A719">
            <v>91211</v>
          </cell>
          <cell r="B719" t="str">
            <v>Básico</v>
          </cell>
        </row>
        <row r="720">
          <cell r="A720">
            <v>91212</v>
          </cell>
          <cell r="B720" t="str">
            <v>Incremento por SNP</v>
          </cell>
        </row>
        <row r="721">
          <cell r="A721">
            <v>91213</v>
          </cell>
          <cell r="B721" t="str">
            <v>Incremneto por AFP</v>
          </cell>
        </row>
        <row r="722">
          <cell r="A722">
            <v>9122</v>
          </cell>
          <cell r="B722" t="str">
            <v>Salarios</v>
          </cell>
        </row>
        <row r="723">
          <cell r="A723">
            <v>9123</v>
          </cell>
          <cell r="B723" t="str">
            <v>Comisiones</v>
          </cell>
        </row>
        <row r="724">
          <cell r="A724">
            <v>9124</v>
          </cell>
          <cell r="B724" t="str">
            <v>Remuneraciones en Especie</v>
          </cell>
        </row>
        <row r="725">
          <cell r="A725">
            <v>9125</v>
          </cell>
          <cell r="B725" t="str">
            <v>Otras Remuneraciones</v>
          </cell>
        </row>
        <row r="726">
          <cell r="A726">
            <v>91251</v>
          </cell>
          <cell r="B726" t="str">
            <v>Horas Extras</v>
          </cell>
        </row>
        <row r="727">
          <cell r="A727">
            <v>91252</v>
          </cell>
          <cell r="B727" t="str">
            <v>Bonificaciones</v>
          </cell>
        </row>
        <row r="728">
          <cell r="A728">
            <v>91253</v>
          </cell>
          <cell r="B728" t="str">
            <v>Asignación Familiar</v>
          </cell>
        </row>
        <row r="729">
          <cell r="A729">
            <v>91254</v>
          </cell>
          <cell r="B729" t="str">
            <v>Gratificación</v>
          </cell>
        </row>
        <row r="730">
          <cell r="A730">
            <v>9126</v>
          </cell>
          <cell r="B730" t="str">
            <v xml:space="preserve">Vacaciones </v>
          </cell>
        </row>
        <row r="731">
          <cell r="A731">
            <v>9127</v>
          </cell>
          <cell r="B731" t="str">
            <v>Seguridad y Prevención Social</v>
          </cell>
        </row>
        <row r="732">
          <cell r="A732">
            <v>91271</v>
          </cell>
          <cell r="B732" t="str">
            <v>Régimen de Prestaciones de Salud(Essalud)</v>
          </cell>
        </row>
        <row r="733">
          <cell r="A733">
            <v>91272</v>
          </cell>
          <cell r="B733" t="str">
            <v>Régimen de Pensiones</v>
          </cell>
        </row>
        <row r="734">
          <cell r="A734">
            <v>91273</v>
          </cell>
          <cell r="B734" t="str">
            <v>Accidentes de Trabajo y Enfermedades Profesionales(SCTR)</v>
          </cell>
        </row>
        <row r="735">
          <cell r="A735">
            <v>91274</v>
          </cell>
          <cell r="B735" t="str">
            <v>Seguros de Vida</v>
          </cell>
        </row>
        <row r="736">
          <cell r="A736">
            <v>91275</v>
          </cell>
          <cell r="B736" t="str">
            <v>Seguros Particulares de Prestaciones de Salud</v>
          </cell>
        </row>
        <row r="737">
          <cell r="A737">
            <v>91279</v>
          </cell>
          <cell r="B737" t="str">
            <v>Otros</v>
          </cell>
        </row>
        <row r="738">
          <cell r="A738">
            <v>91238</v>
          </cell>
          <cell r="B738" t="str">
            <v>Remuneraciones al Directorio</v>
          </cell>
        </row>
        <row r="739">
          <cell r="A739">
            <v>9129</v>
          </cell>
          <cell r="B739" t="str">
            <v>Otras cargas de personal</v>
          </cell>
        </row>
        <row r="740">
          <cell r="A740">
            <v>913</v>
          </cell>
          <cell r="B740" t="str">
            <v>Servicios Prestados por Terceros</v>
          </cell>
        </row>
        <row r="741">
          <cell r="A741">
            <v>9130</v>
          </cell>
          <cell r="B741" t="str">
            <v>Transportes y Almacenamiento</v>
          </cell>
        </row>
        <row r="742">
          <cell r="A742">
            <v>9131</v>
          </cell>
          <cell r="B742" t="str">
            <v>Correos y Telecomunicaciones</v>
          </cell>
        </row>
        <row r="743">
          <cell r="A743">
            <v>9132</v>
          </cell>
          <cell r="B743" t="str">
            <v>Honorarios Comisiones y Corretajes</v>
          </cell>
        </row>
        <row r="744">
          <cell r="A744">
            <v>9133</v>
          </cell>
          <cell r="B744" t="str">
            <v>Producción Encargada aTerceros</v>
          </cell>
        </row>
        <row r="745">
          <cell r="A745">
            <v>9134</v>
          </cell>
          <cell r="B745" t="str">
            <v>Mantenimiento y Reparaciones</v>
          </cell>
        </row>
        <row r="746">
          <cell r="A746">
            <v>9135</v>
          </cell>
          <cell r="B746" t="str">
            <v>Alquileres</v>
          </cell>
        </row>
        <row r="747">
          <cell r="A747">
            <v>9136</v>
          </cell>
          <cell r="B747" t="str">
            <v>Electricidad y Agua</v>
          </cell>
        </row>
        <row r="748">
          <cell r="A748">
            <v>9137</v>
          </cell>
          <cell r="B748" t="str">
            <v>Publicidad, Publicaciones y Relaciones Públicas</v>
          </cell>
        </row>
        <row r="749">
          <cell r="A749">
            <v>9138</v>
          </cell>
          <cell r="B749" t="str">
            <v>Servicios del Personal</v>
          </cell>
        </row>
        <row r="750">
          <cell r="A750">
            <v>9139</v>
          </cell>
          <cell r="B750" t="str">
            <v>Otros Servicios</v>
          </cell>
        </row>
        <row r="751">
          <cell r="A751">
            <v>914</v>
          </cell>
          <cell r="B751" t="str">
            <v>Tributos</v>
          </cell>
        </row>
        <row r="752">
          <cell r="A752">
            <v>9141</v>
          </cell>
          <cell r="B752" t="str">
            <v xml:space="preserve">Impuesto a las Ventas </v>
          </cell>
        </row>
        <row r="753">
          <cell r="A753">
            <v>9142</v>
          </cell>
          <cell r="B753" t="str">
            <v>Impuesto a las Remuneraciones(derogado)</v>
          </cell>
        </row>
        <row r="754">
          <cell r="A754">
            <v>9143</v>
          </cell>
          <cell r="B754" t="str">
            <v>Cánones</v>
          </cell>
        </row>
        <row r="755">
          <cell r="A755">
            <v>9144</v>
          </cell>
          <cell r="B755" t="str">
            <v xml:space="preserve">Derechos Aduaneros por Ventas </v>
          </cell>
        </row>
        <row r="756">
          <cell r="A756">
            <v>9145</v>
          </cell>
          <cell r="B756" t="str">
            <v>Impuesto al Patrimonio Empresarial(derogado)</v>
          </cell>
        </row>
        <row r="757">
          <cell r="A757">
            <v>9146</v>
          </cell>
          <cell r="B757" t="str">
            <v>Tributos a Gobiernos Locales</v>
          </cell>
        </row>
        <row r="758">
          <cell r="A758">
            <v>91461</v>
          </cell>
          <cell r="B758" t="str">
            <v>Arbitrios Municipales</v>
          </cell>
        </row>
        <row r="759">
          <cell r="A759">
            <v>91462</v>
          </cell>
          <cell r="B759" t="str">
            <v>Licencias</v>
          </cell>
        </row>
        <row r="760">
          <cell r="A760">
            <v>9147</v>
          </cell>
          <cell r="B760" t="str">
            <v>Cotizaciones con Carácter de Tributo</v>
          </cell>
        </row>
        <row r="761">
          <cell r="A761">
            <v>91471</v>
          </cell>
          <cell r="B761" t="str">
            <v>SENATI</v>
          </cell>
        </row>
        <row r="762">
          <cell r="A762">
            <v>91472</v>
          </cell>
          <cell r="B762" t="str">
            <v>SENCICO</v>
          </cell>
        </row>
        <row r="763">
          <cell r="A763">
            <v>9148</v>
          </cell>
          <cell r="B763" t="str">
            <v>Tributos A.C.M.</v>
          </cell>
        </row>
        <row r="764">
          <cell r="A764">
            <v>9149</v>
          </cell>
          <cell r="B764" t="str">
            <v>Otros Tributos</v>
          </cell>
        </row>
        <row r="765">
          <cell r="A765">
            <v>91491</v>
          </cell>
          <cell r="B765" t="str">
            <v>I.E.S.</v>
          </cell>
        </row>
        <row r="766">
          <cell r="A766">
            <v>915</v>
          </cell>
          <cell r="B766" t="str">
            <v xml:space="preserve">Cargas Diversas de Gestión </v>
          </cell>
        </row>
        <row r="767">
          <cell r="A767">
            <v>9151</v>
          </cell>
          <cell r="B767" t="str">
            <v>Seguro</v>
          </cell>
        </row>
        <row r="768">
          <cell r="A768">
            <v>9152</v>
          </cell>
          <cell r="B768" t="str">
            <v>Regalías</v>
          </cell>
        </row>
        <row r="769">
          <cell r="A769">
            <v>9153</v>
          </cell>
          <cell r="B769" t="str">
            <v xml:space="preserve">Suscripciones y Cotizaciones </v>
          </cell>
        </row>
        <row r="770">
          <cell r="A770">
            <v>9154</v>
          </cell>
          <cell r="B770" t="str">
            <v>Donaciones</v>
          </cell>
        </row>
        <row r="771">
          <cell r="A771">
            <v>9155</v>
          </cell>
          <cell r="B771" t="str">
            <v>Otras Cargas Diversas de Gestión</v>
          </cell>
        </row>
        <row r="772">
          <cell r="A772">
            <v>91551</v>
          </cell>
          <cell r="B772" t="str">
            <v>Viajes</v>
          </cell>
        </row>
        <row r="773">
          <cell r="A773">
            <v>91552</v>
          </cell>
          <cell r="B773" t="str">
            <v>Viáticos</v>
          </cell>
        </row>
        <row r="774">
          <cell r="A774">
            <v>916</v>
          </cell>
          <cell r="B774" t="str">
            <v>Suministros Diversos</v>
          </cell>
        </row>
        <row r="775">
          <cell r="A775">
            <v>917</v>
          </cell>
          <cell r="B775" t="str">
            <v>Envases y Embalajes</v>
          </cell>
        </row>
        <row r="776">
          <cell r="A776">
            <v>918</v>
          </cell>
          <cell r="B776" t="str">
            <v>Provisiones del Ejercicio</v>
          </cell>
        </row>
        <row r="777">
          <cell r="A777">
            <v>9181</v>
          </cell>
          <cell r="B777" t="str">
            <v>Depreciación de Inmuebles,Maquinarias y Equipos</v>
          </cell>
        </row>
        <row r="778">
          <cell r="A778">
            <v>9182</v>
          </cell>
          <cell r="B778" t="str">
            <v>Amortización de Intangibles</v>
          </cell>
        </row>
        <row r="779">
          <cell r="A779">
            <v>9183</v>
          </cell>
          <cell r="B779" t="str">
            <v>Compensación por Tiempo de Servicio</v>
          </cell>
        </row>
        <row r="780">
          <cell r="A780">
            <v>9184</v>
          </cell>
          <cell r="B780" t="str">
            <v>Jubilación</v>
          </cell>
        </row>
        <row r="781">
          <cell r="A781">
            <v>9185</v>
          </cell>
          <cell r="B781" t="str">
            <v xml:space="preserve">Otras Provisiones del Ejercicio </v>
          </cell>
        </row>
        <row r="782">
          <cell r="A782">
            <v>92</v>
          </cell>
          <cell r="B782" t="str">
            <v>Costos de Producción</v>
          </cell>
        </row>
        <row r="783">
          <cell r="A783">
            <v>921</v>
          </cell>
          <cell r="B783" t="str">
            <v>Materias Primas y Auxiliares</v>
          </cell>
        </row>
        <row r="784">
          <cell r="A784">
            <v>922</v>
          </cell>
          <cell r="B784" t="str">
            <v>Envases y Embalajes</v>
          </cell>
        </row>
        <row r="785">
          <cell r="A785">
            <v>923</v>
          </cell>
          <cell r="B785" t="str">
            <v>Mano de Obra</v>
          </cell>
        </row>
        <row r="786">
          <cell r="A786">
            <v>924</v>
          </cell>
          <cell r="B786" t="str">
            <v>Cargas Sociales</v>
          </cell>
        </row>
        <row r="787">
          <cell r="A787">
            <v>925</v>
          </cell>
          <cell r="B787" t="str">
            <v>Depreciaciones</v>
          </cell>
        </row>
        <row r="788">
          <cell r="A788">
            <v>926</v>
          </cell>
          <cell r="B788" t="str">
            <v>Tributos</v>
          </cell>
        </row>
        <row r="789">
          <cell r="A789">
            <v>9261</v>
          </cell>
          <cell r="B789" t="str">
            <v>Impuestos</v>
          </cell>
        </row>
        <row r="790">
          <cell r="A790">
            <v>9262</v>
          </cell>
          <cell r="B790" t="str">
            <v>Derechos Aduaneros</v>
          </cell>
        </row>
        <row r="791">
          <cell r="A791">
            <v>927</v>
          </cell>
          <cell r="B791" t="str">
            <v>Provisiones del Ejercicio</v>
          </cell>
        </row>
        <row r="792">
          <cell r="A792">
            <v>9271</v>
          </cell>
          <cell r="B792" t="str">
            <v>Depreciación del Activo Fjo</v>
          </cell>
        </row>
        <row r="793">
          <cell r="A793">
            <v>9272</v>
          </cell>
          <cell r="B793" t="str">
            <v>Compensación por Tiempo de Servicio</v>
          </cell>
        </row>
        <row r="794">
          <cell r="A794">
            <v>93</v>
          </cell>
          <cell r="B794" t="str">
            <v>Centros de Costos</v>
          </cell>
        </row>
        <row r="795">
          <cell r="A795">
            <v>931</v>
          </cell>
          <cell r="B795" t="str">
            <v>Productos "A"</v>
          </cell>
        </row>
        <row r="796">
          <cell r="A796">
            <v>932</v>
          </cell>
          <cell r="B796" t="str">
            <v>Productos "E"</v>
          </cell>
        </row>
        <row r="797">
          <cell r="A797">
            <v>933</v>
          </cell>
          <cell r="B797" t="str">
            <v>Productos "C"</v>
          </cell>
        </row>
        <row r="798">
          <cell r="A798">
            <v>94</v>
          </cell>
          <cell r="B798" t="str">
            <v>Gastos Administrativos</v>
          </cell>
        </row>
        <row r="799">
          <cell r="A799">
            <v>941</v>
          </cell>
          <cell r="B799" t="str">
            <v>Suministros</v>
          </cell>
        </row>
        <row r="800">
          <cell r="A800">
            <v>9411</v>
          </cell>
          <cell r="B800" t="str">
            <v>Suministros Diversos</v>
          </cell>
        </row>
        <row r="801">
          <cell r="A801">
            <v>942</v>
          </cell>
          <cell r="B801" t="str">
            <v xml:space="preserve">Cargas de Personal </v>
          </cell>
        </row>
        <row r="802">
          <cell r="A802">
            <v>9421</v>
          </cell>
          <cell r="B802" t="str">
            <v>Sueldos</v>
          </cell>
        </row>
        <row r="803">
          <cell r="A803">
            <v>94211</v>
          </cell>
          <cell r="B803" t="str">
            <v>Básico</v>
          </cell>
        </row>
        <row r="804">
          <cell r="A804">
            <v>94212</v>
          </cell>
          <cell r="B804" t="str">
            <v>Incremento por SNP</v>
          </cell>
        </row>
        <row r="805">
          <cell r="A805">
            <v>94213</v>
          </cell>
          <cell r="B805" t="str">
            <v>Incremneto por AFP</v>
          </cell>
        </row>
        <row r="806">
          <cell r="A806">
            <v>9422</v>
          </cell>
          <cell r="B806" t="str">
            <v>Salarios</v>
          </cell>
        </row>
        <row r="807">
          <cell r="A807">
            <v>9423</v>
          </cell>
          <cell r="B807" t="str">
            <v>Comisiones</v>
          </cell>
        </row>
        <row r="808">
          <cell r="A808">
            <v>9424</v>
          </cell>
          <cell r="B808" t="str">
            <v>Remuneraciones en Especie</v>
          </cell>
        </row>
        <row r="809">
          <cell r="A809">
            <v>9425</v>
          </cell>
          <cell r="B809" t="str">
            <v>Otras Remuneraciones</v>
          </cell>
        </row>
        <row r="810">
          <cell r="A810">
            <v>94251</v>
          </cell>
          <cell r="B810" t="str">
            <v>Horas Extras</v>
          </cell>
        </row>
        <row r="811">
          <cell r="A811">
            <v>94252</v>
          </cell>
          <cell r="B811" t="str">
            <v>Bonificaciones</v>
          </cell>
        </row>
        <row r="812">
          <cell r="A812">
            <v>94253</v>
          </cell>
          <cell r="B812" t="str">
            <v>Asignación Familiar</v>
          </cell>
        </row>
        <row r="813">
          <cell r="A813">
            <v>94254</v>
          </cell>
          <cell r="B813" t="str">
            <v>Gratificación</v>
          </cell>
        </row>
        <row r="814">
          <cell r="A814">
            <v>9426</v>
          </cell>
          <cell r="B814" t="str">
            <v xml:space="preserve">Vacaciones </v>
          </cell>
        </row>
        <row r="815">
          <cell r="A815">
            <v>9427</v>
          </cell>
          <cell r="B815" t="str">
            <v>Seguridad y Prevención Social</v>
          </cell>
        </row>
        <row r="816">
          <cell r="A816">
            <v>94271</v>
          </cell>
          <cell r="B816" t="str">
            <v>Régimen de Prestaciones de Salud(Essalud)</v>
          </cell>
        </row>
        <row r="817">
          <cell r="A817">
            <v>94272</v>
          </cell>
          <cell r="B817" t="str">
            <v>Régimen de Pensiones</v>
          </cell>
        </row>
        <row r="818">
          <cell r="A818">
            <v>94273</v>
          </cell>
          <cell r="B818" t="str">
            <v>Accidentes de Trabajo y Enfermedades Profesionales(SCTR)</v>
          </cell>
        </row>
        <row r="819">
          <cell r="A819">
            <v>94274</v>
          </cell>
          <cell r="B819" t="str">
            <v>Seguros de Vida</v>
          </cell>
        </row>
        <row r="820">
          <cell r="A820">
            <v>94275</v>
          </cell>
          <cell r="B820" t="str">
            <v>Seguros Particulares de Prestaciones de Salud</v>
          </cell>
        </row>
        <row r="821">
          <cell r="A821">
            <v>94276</v>
          </cell>
          <cell r="B821" t="str">
            <v>Otros</v>
          </cell>
        </row>
        <row r="822">
          <cell r="A822">
            <v>9428</v>
          </cell>
          <cell r="B822" t="str">
            <v>Remuneraciones al Directorio</v>
          </cell>
        </row>
        <row r="823">
          <cell r="A823">
            <v>9429</v>
          </cell>
          <cell r="B823" t="str">
            <v>Otras cargas de personal</v>
          </cell>
        </row>
        <row r="824">
          <cell r="A824">
            <v>943</v>
          </cell>
          <cell r="B824" t="str">
            <v>Servicios Prestados por Terceros</v>
          </cell>
        </row>
        <row r="825">
          <cell r="A825">
            <v>9430</v>
          </cell>
          <cell r="B825" t="str">
            <v>Transportes y Almacenamiento</v>
          </cell>
        </row>
        <row r="826">
          <cell r="A826">
            <v>9431</v>
          </cell>
          <cell r="B826" t="str">
            <v>Correos y Telecomunicaciones</v>
          </cell>
        </row>
        <row r="827">
          <cell r="A827">
            <v>9432</v>
          </cell>
          <cell r="B827" t="str">
            <v>Honorarios Comisiones y Corretajes</v>
          </cell>
        </row>
        <row r="828">
          <cell r="A828">
            <v>9433</v>
          </cell>
          <cell r="B828" t="str">
            <v>Producción Encargada aTerceros</v>
          </cell>
        </row>
        <row r="829">
          <cell r="A829">
            <v>9434</v>
          </cell>
          <cell r="B829" t="str">
            <v>Mantenimiento y Reparaciones</v>
          </cell>
        </row>
        <row r="830">
          <cell r="A830">
            <v>9435</v>
          </cell>
          <cell r="B830" t="str">
            <v>Alquileres</v>
          </cell>
        </row>
        <row r="831">
          <cell r="A831">
            <v>9436</v>
          </cell>
          <cell r="B831" t="str">
            <v>Electricidad y Agua</v>
          </cell>
        </row>
        <row r="832">
          <cell r="A832">
            <v>9437</v>
          </cell>
          <cell r="B832" t="str">
            <v>Publicidad, Publicaciones y Relaciones Públicas</v>
          </cell>
        </row>
        <row r="833">
          <cell r="A833">
            <v>9438</v>
          </cell>
          <cell r="B833" t="str">
            <v>Servicios del Personal</v>
          </cell>
        </row>
        <row r="834">
          <cell r="A834">
            <v>9439</v>
          </cell>
          <cell r="B834" t="str">
            <v>Otros Servicios</v>
          </cell>
        </row>
        <row r="835">
          <cell r="A835">
            <v>944</v>
          </cell>
          <cell r="B835" t="str">
            <v>Tributos</v>
          </cell>
        </row>
        <row r="836">
          <cell r="A836">
            <v>9441</v>
          </cell>
          <cell r="B836" t="str">
            <v xml:space="preserve">Impuesto a las Ventas </v>
          </cell>
        </row>
        <row r="837">
          <cell r="A837">
            <v>9442</v>
          </cell>
          <cell r="B837" t="str">
            <v>Impuesto a las Remuneraciones(derogado)</v>
          </cell>
        </row>
        <row r="838">
          <cell r="A838">
            <v>9443</v>
          </cell>
          <cell r="B838" t="str">
            <v>Cánones</v>
          </cell>
        </row>
        <row r="839">
          <cell r="A839">
            <v>9444</v>
          </cell>
          <cell r="B839" t="str">
            <v xml:space="preserve">Derechos Aduaneros por Ventas </v>
          </cell>
        </row>
        <row r="840">
          <cell r="A840">
            <v>9445</v>
          </cell>
          <cell r="B840" t="str">
            <v>Impuesto al Patrimonio Empresarial(derogado)</v>
          </cell>
        </row>
        <row r="841">
          <cell r="A841">
            <v>9446</v>
          </cell>
          <cell r="B841" t="str">
            <v>Tributos a Gobiernos Locales</v>
          </cell>
        </row>
        <row r="842">
          <cell r="A842">
            <v>94461</v>
          </cell>
          <cell r="B842" t="str">
            <v>Arbitrios Municipales</v>
          </cell>
        </row>
        <row r="843">
          <cell r="A843">
            <v>94462</v>
          </cell>
          <cell r="B843" t="str">
            <v>Licencias</v>
          </cell>
        </row>
        <row r="844">
          <cell r="A844">
            <v>9447</v>
          </cell>
          <cell r="B844" t="str">
            <v>Cotizaciones con Carácter de Tributo</v>
          </cell>
        </row>
        <row r="845">
          <cell r="A845">
            <v>94471</v>
          </cell>
          <cell r="B845" t="str">
            <v>SENATI</v>
          </cell>
        </row>
        <row r="846">
          <cell r="A846">
            <v>94472</v>
          </cell>
          <cell r="B846" t="str">
            <v>SENCICO</v>
          </cell>
        </row>
        <row r="847">
          <cell r="A847">
            <v>9448</v>
          </cell>
          <cell r="B847" t="str">
            <v>Tributos A.C.M.</v>
          </cell>
        </row>
        <row r="848">
          <cell r="A848">
            <v>9449</v>
          </cell>
          <cell r="B848" t="str">
            <v>Otros Tributos</v>
          </cell>
        </row>
        <row r="849">
          <cell r="A849">
            <v>94491</v>
          </cell>
          <cell r="B849" t="str">
            <v>I.E.S.</v>
          </cell>
        </row>
        <row r="850">
          <cell r="A850">
            <v>945</v>
          </cell>
          <cell r="B850" t="str">
            <v xml:space="preserve">Cargas Diversas de Gestión </v>
          </cell>
        </row>
        <row r="851">
          <cell r="A851">
            <v>9451</v>
          </cell>
          <cell r="B851" t="str">
            <v>Seguro</v>
          </cell>
        </row>
        <row r="852">
          <cell r="A852">
            <v>9452</v>
          </cell>
          <cell r="B852" t="str">
            <v>Regalías</v>
          </cell>
        </row>
        <row r="853">
          <cell r="A853">
            <v>9453</v>
          </cell>
          <cell r="B853" t="str">
            <v xml:space="preserve">Suscripciones y Cotizaciones </v>
          </cell>
        </row>
        <row r="854">
          <cell r="A854">
            <v>9454</v>
          </cell>
          <cell r="B854" t="str">
            <v>Donaciones</v>
          </cell>
        </row>
        <row r="855">
          <cell r="A855">
            <v>9455</v>
          </cell>
          <cell r="B855" t="str">
            <v>Otras Cargas Diversas de Gestión</v>
          </cell>
        </row>
        <row r="856">
          <cell r="A856">
            <v>94551</v>
          </cell>
          <cell r="B856" t="str">
            <v>Viajes</v>
          </cell>
        </row>
        <row r="857">
          <cell r="A857">
            <v>94552</v>
          </cell>
          <cell r="B857" t="str">
            <v>Viáticos</v>
          </cell>
        </row>
        <row r="858">
          <cell r="A858">
            <v>948</v>
          </cell>
          <cell r="B858" t="str">
            <v>Provisiones del Ejercicio</v>
          </cell>
        </row>
        <row r="859">
          <cell r="A859">
            <v>9481</v>
          </cell>
          <cell r="B859" t="str">
            <v>Depreciación de Inmuebles,Maquinarias y Equipos</v>
          </cell>
        </row>
        <row r="860">
          <cell r="A860">
            <v>9482</v>
          </cell>
          <cell r="B860" t="str">
            <v>Amortización de Intangibles</v>
          </cell>
        </row>
        <row r="861">
          <cell r="A861">
            <v>9483</v>
          </cell>
          <cell r="B861" t="str">
            <v>Fluctuación de Valores</v>
          </cell>
        </row>
        <row r="862">
          <cell r="A862">
            <v>9484</v>
          </cell>
          <cell r="B862" t="str">
            <v>Cuentas de Cobranza Dudosa</v>
          </cell>
        </row>
        <row r="863">
          <cell r="A863">
            <v>9485</v>
          </cell>
          <cell r="B863" t="str">
            <v>Desvalorización de Existencias</v>
          </cell>
        </row>
        <row r="864">
          <cell r="A864">
            <v>9486</v>
          </cell>
          <cell r="B864" t="str">
            <v>Compensación por Tiempo de Servicio</v>
          </cell>
        </row>
        <row r="865">
          <cell r="A865">
            <v>9487</v>
          </cell>
          <cell r="B865" t="str">
            <v>Jubilación</v>
          </cell>
        </row>
        <row r="866">
          <cell r="A866">
            <v>9488</v>
          </cell>
          <cell r="B866" t="str">
            <v xml:space="preserve">Otras Provisiones del Ejercicio </v>
          </cell>
        </row>
        <row r="867">
          <cell r="A867">
            <v>95</v>
          </cell>
          <cell r="B867" t="str">
            <v>Gastos de Venta</v>
          </cell>
        </row>
        <row r="868">
          <cell r="A868">
            <v>951</v>
          </cell>
          <cell r="B868" t="str">
            <v>Suministros</v>
          </cell>
        </row>
        <row r="869">
          <cell r="A869">
            <v>9511</v>
          </cell>
          <cell r="B869" t="str">
            <v>Suministros Diversos</v>
          </cell>
        </row>
        <row r="870">
          <cell r="A870">
            <v>952</v>
          </cell>
          <cell r="B870" t="str">
            <v xml:space="preserve">Cargas de Personal </v>
          </cell>
        </row>
        <row r="871">
          <cell r="A871">
            <v>9521</v>
          </cell>
          <cell r="B871" t="str">
            <v>Sueldos</v>
          </cell>
        </row>
        <row r="872">
          <cell r="A872">
            <v>95211</v>
          </cell>
          <cell r="B872" t="str">
            <v>Básico</v>
          </cell>
        </row>
        <row r="873">
          <cell r="A873">
            <v>95212</v>
          </cell>
          <cell r="B873" t="str">
            <v>Incremento por SNP</v>
          </cell>
        </row>
        <row r="874">
          <cell r="A874">
            <v>95213</v>
          </cell>
          <cell r="B874" t="str">
            <v>Incremneto por AFP</v>
          </cell>
        </row>
        <row r="875">
          <cell r="A875">
            <v>9522</v>
          </cell>
          <cell r="B875" t="str">
            <v>Salarios</v>
          </cell>
        </row>
        <row r="876">
          <cell r="A876">
            <v>9523</v>
          </cell>
          <cell r="B876" t="str">
            <v>Comisiones</v>
          </cell>
        </row>
        <row r="877">
          <cell r="A877">
            <v>9524</v>
          </cell>
          <cell r="B877" t="str">
            <v>Remuneraciones en Especie</v>
          </cell>
        </row>
        <row r="878">
          <cell r="A878">
            <v>9525</v>
          </cell>
          <cell r="B878" t="str">
            <v>Otras Remuneraciones</v>
          </cell>
        </row>
        <row r="879">
          <cell r="A879">
            <v>95251</v>
          </cell>
          <cell r="B879" t="str">
            <v>Horas Extras</v>
          </cell>
        </row>
        <row r="880">
          <cell r="A880">
            <v>95252</v>
          </cell>
          <cell r="B880" t="str">
            <v>Bonificaciones</v>
          </cell>
        </row>
        <row r="881">
          <cell r="A881">
            <v>95253</v>
          </cell>
          <cell r="B881" t="str">
            <v>Asignación Familiar</v>
          </cell>
        </row>
        <row r="882">
          <cell r="A882">
            <v>95254</v>
          </cell>
          <cell r="B882" t="str">
            <v>Gratificación</v>
          </cell>
        </row>
        <row r="883">
          <cell r="A883">
            <v>9526</v>
          </cell>
          <cell r="B883" t="str">
            <v xml:space="preserve">Vacaciones </v>
          </cell>
        </row>
        <row r="884">
          <cell r="A884">
            <v>9527</v>
          </cell>
          <cell r="B884" t="str">
            <v>Seguridad y Prevención Social</v>
          </cell>
        </row>
        <row r="885">
          <cell r="A885">
            <v>95271</v>
          </cell>
          <cell r="B885" t="str">
            <v>Régimen de Prestaciones de Salud(Essalud)</v>
          </cell>
        </row>
        <row r="886">
          <cell r="A886">
            <v>95272</v>
          </cell>
          <cell r="B886" t="str">
            <v>Régimen de Pensiones</v>
          </cell>
        </row>
        <row r="887">
          <cell r="A887">
            <v>95273</v>
          </cell>
          <cell r="B887" t="str">
            <v>Accidentes de Trabajo y Enfermedades Profesionales(SCTR)</v>
          </cell>
        </row>
        <row r="888">
          <cell r="A888">
            <v>95274</v>
          </cell>
          <cell r="B888" t="str">
            <v>Seguros de Vida</v>
          </cell>
        </row>
        <row r="889">
          <cell r="A889">
            <v>95275</v>
          </cell>
          <cell r="B889" t="str">
            <v>Seguros Particulares de Prestaciones de Salud</v>
          </cell>
        </row>
        <row r="890">
          <cell r="A890">
            <v>95276</v>
          </cell>
          <cell r="B890" t="str">
            <v>Otros</v>
          </cell>
        </row>
        <row r="891">
          <cell r="A891">
            <v>9528</v>
          </cell>
          <cell r="B891" t="str">
            <v>Remuneraciones al Directorio</v>
          </cell>
        </row>
        <row r="892">
          <cell r="A892">
            <v>9529</v>
          </cell>
          <cell r="B892" t="str">
            <v>Otras cargas de personal</v>
          </cell>
        </row>
        <row r="893">
          <cell r="A893">
            <v>953</v>
          </cell>
          <cell r="B893" t="str">
            <v>Servicios Prestados por Terceros</v>
          </cell>
        </row>
        <row r="894">
          <cell r="A894">
            <v>9530</v>
          </cell>
          <cell r="B894" t="str">
            <v>Transportes y Almacenamiento</v>
          </cell>
        </row>
        <row r="895">
          <cell r="A895">
            <v>9531</v>
          </cell>
          <cell r="B895" t="str">
            <v>Correos y Telecomunicaciones</v>
          </cell>
        </row>
        <row r="896">
          <cell r="A896">
            <v>9532</v>
          </cell>
          <cell r="B896" t="str">
            <v>Honorarios Comisiones y Corretajes</v>
          </cell>
        </row>
        <row r="897">
          <cell r="A897">
            <v>9533</v>
          </cell>
          <cell r="B897" t="str">
            <v>Producción Encargada aTerceros</v>
          </cell>
        </row>
        <row r="898">
          <cell r="A898">
            <v>9534</v>
          </cell>
          <cell r="B898" t="str">
            <v>Mantenimiento y Reparaciones</v>
          </cell>
        </row>
        <row r="899">
          <cell r="A899">
            <v>9535</v>
          </cell>
          <cell r="B899" t="str">
            <v>Alquileres</v>
          </cell>
        </row>
        <row r="900">
          <cell r="A900">
            <v>9536</v>
          </cell>
          <cell r="B900" t="str">
            <v>Electricidad y Agua</v>
          </cell>
        </row>
        <row r="901">
          <cell r="A901">
            <v>9537</v>
          </cell>
          <cell r="B901" t="str">
            <v>Publicidad, Publicaciones y Relaciones Públicas</v>
          </cell>
        </row>
        <row r="902">
          <cell r="A902">
            <v>9538</v>
          </cell>
          <cell r="B902" t="str">
            <v>Servicios del Personal</v>
          </cell>
        </row>
        <row r="903">
          <cell r="A903">
            <v>9539</v>
          </cell>
          <cell r="B903" t="str">
            <v>Otros Servicios</v>
          </cell>
        </row>
        <row r="904">
          <cell r="A904">
            <v>954</v>
          </cell>
          <cell r="B904" t="str">
            <v>Tributos</v>
          </cell>
        </row>
        <row r="905">
          <cell r="A905">
            <v>9541</v>
          </cell>
          <cell r="B905" t="str">
            <v xml:space="preserve">Impuesto a las Ventas </v>
          </cell>
        </row>
        <row r="906">
          <cell r="A906">
            <v>9542</v>
          </cell>
          <cell r="B906" t="str">
            <v>Impuesto a las Remuneraciones(derogado)</v>
          </cell>
        </row>
        <row r="907">
          <cell r="A907">
            <v>9543</v>
          </cell>
          <cell r="B907" t="str">
            <v>Cánones</v>
          </cell>
        </row>
        <row r="908">
          <cell r="A908">
            <v>9544</v>
          </cell>
          <cell r="B908" t="str">
            <v xml:space="preserve">Derechos Aduaneros por Ventas </v>
          </cell>
        </row>
        <row r="909">
          <cell r="A909">
            <v>9545</v>
          </cell>
          <cell r="B909" t="str">
            <v>Impuesto al Patrimonio Empresarial(derogado)</v>
          </cell>
        </row>
        <row r="910">
          <cell r="A910">
            <v>9546</v>
          </cell>
          <cell r="B910" t="str">
            <v>Tributos a Gobiernos Locales</v>
          </cell>
        </row>
        <row r="911">
          <cell r="A911">
            <v>95461</v>
          </cell>
          <cell r="B911" t="str">
            <v>Arbitrios Municipales</v>
          </cell>
        </row>
        <row r="912">
          <cell r="A912">
            <v>95462</v>
          </cell>
          <cell r="B912" t="str">
            <v>Licencias</v>
          </cell>
        </row>
        <row r="913">
          <cell r="A913">
            <v>9547</v>
          </cell>
          <cell r="B913" t="str">
            <v>Cotizaciones con Carácter de Tributo</v>
          </cell>
        </row>
        <row r="914">
          <cell r="A914">
            <v>95471</v>
          </cell>
          <cell r="B914" t="str">
            <v>SENATI</v>
          </cell>
        </row>
        <row r="915">
          <cell r="A915">
            <v>95472</v>
          </cell>
          <cell r="B915" t="str">
            <v>SENCICO</v>
          </cell>
        </row>
        <row r="916">
          <cell r="A916">
            <v>9548</v>
          </cell>
          <cell r="B916" t="str">
            <v>Tributos A.C.M.</v>
          </cell>
        </row>
        <row r="917">
          <cell r="A917">
            <v>9549</v>
          </cell>
          <cell r="B917" t="str">
            <v>Otros Tributos</v>
          </cell>
        </row>
        <row r="918">
          <cell r="A918">
            <v>95491</v>
          </cell>
          <cell r="B918" t="str">
            <v>I.E.S.</v>
          </cell>
        </row>
        <row r="919">
          <cell r="A919">
            <v>955</v>
          </cell>
          <cell r="B919" t="str">
            <v xml:space="preserve">Cargas Diversas de Gestión </v>
          </cell>
        </row>
        <row r="920">
          <cell r="A920">
            <v>9551</v>
          </cell>
          <cell r="B920" t="str">
            <v>Seguro</v>
          </cell>
        </row>
        <row r="921">
          <cell r="A921">
            <v>9552</v>
          </cell>
          <cell r="B921" t="str">
            <v>Regalías</v>
          </cell>
        </row>
        <row r="922">
          <cell r="A922">
            <v>9553</v>
          </cell>
          <cell r="B922" t="str">
            <v xml:space="preserve">Suscripciones y Cotizaciones </v>
          </cell>
        </row>
        <row r="923">
          <cell r="A923">
            <v>9554</v>
          </cell>
          <cell r="B923" t="str">
            <v>Donaciones</v>
          </cell>
        </row>
        <row r="924">
          <cell r="A924">
            <v>9555</v>
          </cell>
          <cell r="B924" t="str">
            <v>Otras Cargas Diversas de Gestión</v>
          </cell>
        </row>
        <row r="925">
          <cell r="A925">
            <v>95551</v>
          </cell>
          <cell r="B925" t="str">
            <v>Viajes</v>
          </cell>
        </row>
        <row r="926">
          <cell r="A926">
            <v>95552</v>
          </cell>
          <cell r="B926" t="str">
            <v>Viáticos</v>
          </cell>
        </row>
        <row r="927">
          <cell r="A927">
            <v>958</v>
          </cell>
          <cell r="B927" t="str">
            <v>Provisiones del Ejercicio</v>
          </cell>
        </row>
        <row r="928">
          <cell r="A928">
            <v>9581</v>
          </cell>
          <cell r="B928" t="str">
            <v>Depreciación de Inmuebles,Maquinarias y Equipos</v>
          </cell>
        </row>
        <row r="929">
          <cell r="A929">
            <v>9582</v>
          </cell>
          <cell r="B929" t="str">
            <v>Amortización de Intangibles</v>
          </cell>
        </row>
        <row r="930">
          <cell r="A930">
            <v>9583</v>
          </cell>
          <cell r="B930" t="str">
            <v>Fluctuación de Valores</v>
          </cell>
        </row>
        <row r="931">
          <cell r="A931">
            <v>9584</v>
          </cell>
          <cell r="B931" t="str">
            <v>Cuentas de Cobranza Dudosa</v>
          </cell>
        </row>
        <row r="932">
          <cell r="A932">
            <v>9585</v>
          </cell>
          <cell r="B932" t="str">
            <v>Desvalorización de Existencias</v>
          </cell>
        </row>
        <row r="933">
          <cell r="A933">
            <v>9586</v>
          </cell>
          <cell r="B933" t="str">
            <v>Compensación por Tiempo de Servicio</v>
          </cell>
        </row>
        <row r="934">
          <cell r="A934">
            <v>9587</v>
          </cell>
          <cell r="B934" t="str">
            <v>Jubilación</v>
          </cell>
        </row>
        <row r="935">
          <cell r="A935">
            <v>9588</v>
          </cell>
          <cell r="B935" t="str">
            <v xml:space="preserve">Otras Provisiones del Ejercicio </v>
          </cell>
        </row>
        <row r="936">
          <cell r="A936">
            <v>96</v>
          </cell>
          <cell r="B936" t="str">
            <v>Inventarios Permanentes</v>
          </cell>
        </row>
        <row r="937">
          <cell r="A937">
            <v>961</v>
          </cell>
          <cell r="B937" t="str">
            <v>Materias Primas</v>
          </cell>
        </row>
        <row r="938">
          <cell r="A938">
            <v>962</v>
          </cell>
          <cell r="B938" t="str">
            <v>Materias auxiliares, envases y embalajes</v>
          </cell>
        </row>
        <row r="939">
          <cell r="A939">
            <v>963</v>
          </cell>
          <cell r="B939" t="str">
            <v>Productos en proceso</v>
          </cell>
        </row>
        <row r="940">
          <cell r="A940">
            <v>964</v>
          </cell>
          <cell r="B940" t="str">
            <v>Productos terminados</v>
          </cell>
        </row>
        <row r="941">
          <cell r="A941">
            <v>965</v>
          </cell>
          <cell r="B941" t="str">
            <v>Existencias por recibir</v>
          </cell>
        </row>
        <row r="942">
          <cell r="A942">
            <v>966</v>
          </cell>
          <cell r="B942" t="str">
            <v>Repuestos, accesorios y herramientas</v>
          </cell>
        </row>
        <row r="943">
          <cell r="A943">
            <v>967</v>
          </cell>
          <cell r="B943" t="str">
            <v>Subproductos</v>
          </cell>
        </row>
        <row r="944">
          <cell r="A944">
            <v>968</v>
          </cell>
          <cell r="B944" t="str">
            <v>Deshechos y defectuosos</v>
          </cell>
        </row>
        <row r="945">
          <cell r="A945">
            <v>969</v>
          </cell>
          <cell r="B945" t="str">
            <v>Devoluciones</v>
          </cell>
        </row>
        <row r="946">
          <cell r="A946">
            <v>9610</v>
          </cell>
          <cell r="B946" t="str">
            <v>Recuperacion de embalajes y desehechos, defectuosos</v>
          </cell>
        </row>
        <row r="947">
          <cell r="A947">
            <v>97</v>
          </cell>
          <cell r="B947" t="str">
            <v>GASTOS FINANCIEROS</v>
          </cell>
        </row>
        <row r="948">
          <cell r="A948">
            <v>971</v>
          </cell>
          <cell r="B948" t="str">
            <v>Intereses y Gastos de Préstamos</v>
          </cell>
        </row>
        <row r="949">
          <cell r="A949">
            <v>9711</v>
          </cell>
          <cell r="B949" t="str">
            <v>Préstamo N°</v>
          </cell>
        </row>
        <row r="950">
          <cell r="A950">
            <v>972</v>
          </cell>
          <cell r="B950" t="str">
            <v xml:space="preserve">Intereses y Gastos de Sobregiros </v>
          </cell>
        </row>
        <row r="951">
          <cell r="A951">
            <v>9721</v>
          </cell>
          <cell r="B951" t="str">
            <v>Sobregiro Cuenta Corriente N°</v>
          </cell>
        </row>
        <row r="952">
          <cell r="A952">
            <v>973</v>
          </cell>
          <cell r="B952" t="str">
            <v>Intereses Relativos a Bonos Emitidos y Otras Obligaciones a Plazo</v>
          </cell>
        </row>
        <row r="953">
          <cell r="A953">
            <v>9731</v>
          </cell>
          <cell r="B953" t="str">
            <v>Intereses sobre Bonos Emitidos</v>
          </cell>
        </row>
        <row r="954">
          <cell r="A954">
            <v>9732</v>
          </cell>
          <cell r="B954" t="str">
            <v>Intereses sobre Otras Obligaciones a Plazo</v>
          </cell>
        </row>
        <row r="955">
          <cell r="A955">
            <v>974</v>
          </cell>
          <cell r="B955" t="str">
            <v>Intereses y Gastos de Documentos  Descontados</v>
          </cell>
        </row>
        <row r="956">
          <cell r="A956">
            <v>9741</v>
          </cell>
          <cell r="B956" t="str">
            <v>Banco…..</v>
          </cell>
        </row>
        <row r="957">
          <cell r="A957">
            <v>975</v>
          </cell>
          <cell r="B957" t="str">
            <v>Descuentos Concedidos por Pronto Pago</v>
          </cell>
        </row>
        <row r="958">
          <cell r="A958">
            <v>9751</v>
          </cell>
          <cell r="B958" t="str">
            <v>Cliente….</v>
          </cell>
        </row>
        <row r="959">
          <cell r="A959">
            <v>976</v>
          </cell>
          <cell r="B959" t="str">
            <v>Pérdida por Diferencia de Cambio</v>
          </cell>
        </row>
        <row r="960">
          <cell r="A960">
            <v>9761</v>
          </cell>
          <cell r="B960" t="str">
            <v>En sobregiros</v>
          </cell>
        </row>
        <row r="961">
          <cell r="A961">
            <v>9762</v>
          </cell>
          <cell r="B961" t="str">
            <v>En Proveedores</v>
          </cell>
        </row>
        <row r="962">
          <cell r="A962">
            <v>977</v>
          </cell>
          <cell r="B962" t="str">
            <v>Cargas Financieras A.C.M.</v>
          </cell>
        </row>
        <row r="963">
          <cell r="A963">
            <v>978</v>
          </cell>
          <cell r="B963" t="str">
            <v>Gastos de Compra de Valores</v>
          </cell>
        </row>
        <row r="964">
          <cell r="A964">
            <v>9781</v>
          </cell>
          <cell r="B964" t="str">
            <v>Acciones</v>
          </cell>
        </row>
        <row r="965">
          <cell r="A965">
            <v>9782</v>
          </cell>
          <cell r="B965" t="str">
            <v xml:space="preserve">Otros Títulos Representativos de Derecho Patrimonial </v>
          </cell>
        </row>
        <row r="966">
          <cell r="A966">
            <v>9783</v>
          </cell>
          <cell r="B966" t="str">
            <v>Cédulas Hipotecarias</v>
          </cell>
        </row>
        <row r="967">
          <cell r="A967">
            <v>9784</v>
          </cell>
          <cell r="B967" t="str">
            <v>Bonos del Tesoro</v>
          </cell>
        </row>
        <row r="968">
          <cell r="A968">
            <v>9785</v>
          </cell>
          <cell r="B968" t="str">
            <v>Bonos Diversos</v>
          </cell>
        </row>
        <row r="969">
          <cell r="A969">
            <v>9786</v>
          </cell>
          <cell r="B969" t="str">
            <v>Otros Títulos Representativos de Acreencias</v>
          </cell>
        </row>
        <row r="970">
          <cell r="A970">
            <v>979</v>
          </cell>
          <cell r="B970" t="str">
            <v>Otras Cargas Financieras</v>
          </cell>
        </row>
        <row r="971">
          <cell r="A971">
            <v>9791</v>
          </cell>
          <cell r="B971" t="str">
            <v>Diversos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7">
          <cell r="B7" t="str">
            <v>Cuenta</v>
          </cell>
          <cell r="C7" t="str">
            <v>Debe</v>
          </cell>
          <cell r="D7" t="str">
            <v>Haber</v>
          </cell>
        </row>
        <row r="8">
          <cell r="B8">
            <v>10</v>
          </cell>
          <cell r="C8">
            <v>185100</v>
          </cell>
          <cell r="D8">
            <v>21476.560000000001</v>
          </cell>
        </row>
        <row r="10">
          <cell r="B10" t="str">
            <v>Cuenta</v>
          </cell>
          <cell r="C10" t="str">
            <v>Debe</v>
          </cell>
          <cell r="D10" t="str">
            <v>Haber</v>
          </cell>
        </row>
        <row r="11">
          <cell r="B11">
            <v>12</v>
          </cell>
          <cell r="C11">
            <v>80900</v>
          </cell>
          <cell r="D11">
            <v>74600</v>
          </cell>
        </row>
        <row r="13">
          <cell r="B13" t="str">
            <v>Cuenta</v>
          </cell>
          <cell r="C13" t="str">
            <v>Debe</v>
          </cell>
          <cell r="D13" t="str">
            <v>Haber</v>
          </cell>
        </row>
        <row r="14">
          <cell r="B14">
            <v>20</v>
          </cell>
          <cell r="C14">
            <v>60000</v>
          </cell>
          <cell r="D14">
            <v>22847.65</v>
          </cell>
        </row>
        <row r="16">
          <cell r="B16" t="str">
            <v>Cuenta</v>
          </cell>
          <cell r="C16" t="str">
            <v>Debe</v>
          </cell>
          <cell r="D16" t="str">
            <v>Haber</v>
          </cell>
        </row>
        <row r="17">
          <cell r="B17">
            <v>33</v>
          </cell>
          <cell r="C17">
            <v>40000</v>
          </cell>
          <cell r="D17">
            <v>0</v>
          </cell>
        </row>
        <row r="19">
          <cell r="B19" t="str">
            <v>Cuenta</v>
          </cell>
          <cell r="C19" t="str">
            <v>Debe</v>
          </cell>
          <cell r="D19" t="str">
            <v>Haber</v>
          </cell>
        </row>
        <row r="20">
          <cell r="B20">
            <v>40</v>
          </cell>
          <cell r="C20">
            <v>1900</v>
          </cell>
          <cell r="D20">
            <v>12755.26</v>
          </cell>
        </row>
        <row r="22">
          <cell r="B22" t="str">
            <v>Cuenta</v>
          </cell>
          <cell r="C22" t="str">
            <v>Debe</v>
          </cell>
          <cell r="D22" t="str">
            <v>Haber</v>
          </cell>
        </row>
        <row r="23">
          <cell r="B23">
            <v>41</v>
          </cell>
          <cell r="C23">
            <v>9576.5600000000013</v>
          </cell>
          <cell r="D23">
            <v>9576.5600000000013</v>
          </cell>
        </row>
        <row r="25">
          <cell r="B25" t="str">
            <v>Cuenta</v>
          </cell>
          <cell r="C25" t="str">
            <v>Debe</v>
          </cell>
          <cell r="D25" t="str">
            <v>Haber</v>
          </cell>
        </row>
        <row r="26">
          <cell r="B26">
            <v>42</v>
          </cell>
          <cell r="C26">
            <v>11900</v>
          </cell>
          <cell r="D26">
            <v>21420</v>
          </cell>
        </row>
        <row r="28">
          <cell r="B28" t="str">
            <v>Cuenta</v>
          </cell>
          <cell r="C28" t="str">
            <v>Debe</v>
          </cell>
          <cell r="D28" t="str">
            <v>Haber</v>
          </cell>
        </row>
        <row r="29">
          <cell r="B29">
            <v>46</v>
          </cell>
          <cell r="C29">
            <v>0</v>
          </cell>
          <cell r="D29">
            <v>2667.1800000000003</v>
          </cell>
        </row>
        <row r="31">
          <cell r="B31" t="str">
            <v>Cuenta</v>
          </cell>
          <cell r="C31" t="str">
            <v>Debe</v>
          </cell>
          <cell r="D31" t="str">
            <v>Haber</v>
          </cell>
        </row>
        <row r="32">
          <cell r="B32">
            <v>50</v>
          </cell>
          <cell r="C32">
            <v>0</v>
          </cell>
          <cell r="D32">
            <v>198980</v>
          </cell>
        </row>
        <row r="34">
          <cell r="B34" t="str">
            <v>Cuenta</v>
          </cell>
          <cell r="C34" t="str">
            <v>Debe</v>
          </cell>
          <cell r="D34" t="str">
            <v>Haber</v>
          </cell>
        </row>
        <row r="35">
          <cell r="B35">
            <v>60</v>
          </cell>
          <cell r="C35">
            <v>10000</v>
          </cell>
          <cell r="D35">
            <v>0</v>
          </cell>
        </row>
        <row r="37">
          <cell r="B37" t="str">
            <v>Cuenta</v>
          </cell>
          <cell r="C37" t="str">
            <v>Debe</v>
          </cell>
          <cell r="D37" t="str">
            <v>Haber</v>
          </cell>
        </row>
        <row r="38">
          <cell r="B38">
            <v>61</v>
          </cell>
          <cell r="C38">
            <v>0</v>
          </cell>
          <cell r="D38">
            <v>10000</v>
          </cell>
        </row>
        <row r="40">
          <cell r="B40" t="str">
            <v>Cuenta</v>
          </cell>
          <cell r="C40" t="str">
            <v>Debe</v>
          </cell>
          <cell r="D40" t="str">
            <v>Haber</v>
          </cell>
        </row>
        <row r="41">
          <cell r="B41">
            <v>62</v>
          </cell>
          <cell r="C41">
            <v>12099</v>
          </cell>
          <cell r="D41">
            <v>0</v>
          </cell>
        </row>
        <row r="43">
          <cell r="B43" t="str">
            <v>Cuenta</v>
          </cell>
          <cell r="C43" t="str">
            <v>Debe</v>
          </cell>
          <cell r="D43" t="str">
            <v>Haber</v>
          </cell>
        </row>
        <row r="44">
          <cell r="B44">
            <v>69</v>
          </cell>
          <cell r="C44">
            <v>22847.65</v>
          </cell>
          <cell r="D44">
            <v>0</v>
          </cell>
        </row>
        <row r="46">
          <cell r="B46" t="str">
            <v>Cuenta</v>
          </cell>
          <cell r="C46" t="str">
            <v>Debe</v>
          </cell>
          <cell r="D46" t="str">
            <v>Haber</v>
          </cell>
        </row>
        <row r="47">
          <cell r="B47">
            <v>70</v>
          </cell>
          <cell r="C47">
            <v>0</v>
          </cell>
          <cell r="D47">
            <v>60000</v>
          </cell>
        </row>
        <row r="49">
          <cell r="B49" t="str">
            <v>Cuenta</v>
          </cell>
          <cell r="C49" t="str">
            <v>Debe</v>
          </cell>
          <cell r="D49" t="str">
            <v>Haber</v>
          </cell>
        </row>
        <row r="50">
          <cell r="B50">
            <v>79</v>
          </cell>
          <cell r="C50">
            <v>0</v>
          </cell>
          <cell r="D50">
            <v>12099</v>
          </cell>
        </row>
        <row r="52">
          <cell r="B52" t="str">
            <v>Cuenta</v>
          </cell>
          <cell r="C52" t="str">
            <v>Debe</v>
          </cell>
          <cell r="D52" t="str">
            <v>Haber</v>
          </cell>
        </row>
        <row r="53">
          <cell r="B53">
            <v>94</v>
          </cell>
          <cell r="C53">
            <v>7259.4</v>
          </cell>
          <cell r="D53">
            <v>0</v>
          </cell>
        </row>
        <row r="55">
          <cell r="B55" t="str">
            <v>Cuenta</v>
          </cell>
          <cell r="C55" t="str">
            <v>Debe</v>
          </cell>
          <cell r="D55" t="str">
            <v>Haber</v>
          </cell>
        </row>
        <row r="56">
          <cell r="B56">
            <v>95</v>
          </cell>
          <cell r="C56">
            <v>4839.6000000000004</v>
          </cell>
          <cell r="D56">
            <v>0</v>
          </cell>
        </row>
      </sheetData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06E0A-5E3D-47C7-9E83-CB854C56D971}">
  <dimension ref="C1:X26"/>
  <sheetViews>
    <sheetView showGridLines="0" tabSelected="1" zoomScale="120" zoomScaleNormal="120" workbookViewId="0">
      <selection activeCell="S9" sqref="S9"/>
    </sheetView>
  </sheetViews>
  <sheetFormatPr baseColWidth="10" defaultColWidth="11.453125" defaultRowHeight="12" x14ac:dyDescent="0.35"/>
  <cols>
    <col min="1" max="1" width="1" style="4" customWidth="1"/>
    <col min="2" max="2" width="16.6328125" style="4" customWidth="1"/>
    <col min="3" max="3" width="4.453125" style="4" customWidth="1"/>
    <col min="4" max="4" width="5.54296875" style="4" customWidth="1"/>
    <col min="5" max="7" width="11.453125" style="4"/>
    <col min="8" max="8" width="3.54296875" style="4" customWidth="1"/>
    <col min="9" max="9" width="3.7265625" style="4" customWidth="1"/>
    <col min="10" max="10" width="8.7265625" style="19" bestFit="1" customWidth="1"/>
    <col min="11" max="11" width="10.08984375" style="4" bestFit="1" customWidth="1"/>
    <col min="12" max="12" width="9.54296875" style="5" bestFit="1" customWidth="1"/>
    <col min="13" max="13" width="1.7265625" style="5" customWidth="1"/>
    <col min="14" max="14" width="1.7265625" style="34" customWidth="1"/>
    <col min="15" max="15" width="1.7265625" style="4" customWidth="1"/>
    <col min="16" max="16" width="16.08984375" style="4" customWidth="1"/>
    <col min="17" max="17" width="2.7265625" style="4" customWidth="1"/>
    <col min="18" max="18" width="2.26953125" style="4" customWidth="1"/>
    <col min="19" max="22" width="11.453125" style="4"/>
    <col min="23" max="23" width="10.1796875" style="4" bestFit="1" customWidth="1"/>
    <col min="24" max="24" width="13.7265625" style="4" customWidth="1"/>
    <col min="25" max="25" width="3.81640625" style="4" customWidth="1"/>
    <col min="26" max="16384" width="11.453125" style="4"/>
  </cols>
  <sheetData>
    <row r="1" spans="3:24" ht="12.5" thickBot="1" x14ac:dyDescent="0.4"/>
    <row r="2" spans="3:24" ht="12.5" thickBot="1" x14ac:dyDescent="0.4">
      <c r="C2" s="2"/>
      <c r="D2" s="35"/>
      <c r="E2" s="35"/>
      <c r="F2" s="35"/>
      <c r="G2" s="35" t="s">
        <v>0</v>
      </c>
      <c r="H2" s="35"/>
      <c r="I2" s="35"/>
      <c r="J2" s="35"/>
      <c r="K2" s="35"/>
      <c r="L2" s="39" t="s">
        <v>47</v>
      </c>
      <c r="M2" s="3"/>
      <c r="Q2" s="35"/>
      <c r="R2" s="35"/>
      <c r="S2" s="35"/>
      <c r="T2" s="35"/>
      <c r="U2" s="35" t="s">
        <v>1</v>
      </c>
      <c r="V2" s="35"/>
      <c r="W2" s="35"/>
      <c r="X2" s="35"/>
    </row>
    <row r="3" spans="3:24" s="5" customFormat="1" x14ac:dyDescent="0.3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4"/>
      <c r="Q3" s="28"/>
      <c r="R3" s="28"/>
      <c r="S3" s="28"/>
      <c r="T3" s="28"/>
      <c r="U3" s="28"/>
      <c r="V3" s="28"/>
      <c r="W3" s="29"/>
      <c r="X3" s="29"/>
    </row>
    <row r="4" spans="3:24" x14ac:dyDescent="0.35">
      <c r="C4" s="7" t="s">
        <v>2</v>
      </c>
      <c r="D4" s="7"/>
      <c r="E4" s="7"/>
      <c r="F4" s="7"/>
      <c r="G4" s="7"/>
      <c r="H4" s="7"/>
      <c r="I4" s="7"/>
      <c r="J4" s="8"/>
      <c r="K4" s="7"/>
      <c r="Q4" s="28" t="s">
        <v>3</v>
      </c>
      <c r="R4" s="28"/>
      <c r="S4" s="28"/>
      <c r="T4" s="28"/>
      <c r="U4" s="28"/>
      <c r="V4" s="28"/>
      <c r="W4" s="29"/>
      <c r="X4" s="29">
        <v>210000</v>
      </c>
    </row>
    <row r="5" spans="3:24" x14ac:dyDescent="0.35">
      <c r="C5" s="7"/>
      <c r="D5" s="7" t="s">
        <v>4</v>
      </c>
      <c r="E5" s="7"/>
      <c r="F5" s="7"/>
      <c r="G5" s="7"/>
      <c r="H5" s="7"/>
      <c r="I5" s="7"/>
      <c r="J5" s="8">
        <v>11000</v>
      </c>
      <c r="K5" s="7"/>
      <c r="Q5" s="28" t="s">
        <v>5</v>
      </c>
      <c r="R5" s="28"/>
      <c r="S5" s="28"/>
      <c r="T5" s="28"/>
      <c r="U5" s="28"/>
      <c r="V5" s="28"/>
      <c r="W5" s="29"/>
      <c r="X5" s="29"/>
    </row>
    <row r="6" spans="3:24" x14ac:dyDescent="0.35">
      <c r="C6" s="7"/>
      <c r="D6" s="7" t="s">
        <v>6</v>
      </c>
      <c r="E6" s="7"/>
      <c r="F6" s="7"/>
      <c r="G6" s="7"/>
      <c r="H6" s="7"/>
      <c r="I6" s="7"/>
      <c r="J6" s="8">
        <v>73000</v>
      </c>
      <c r="K6" s="7"/>
      <c r="Q6" s="28"/>
      <c r="R6" s="28" t="s">
        <v>7</v>
      </c>
      <c r="S6" s="28"/>
      <c r="T6" s="28"/>
      <c r="U6" s="28"/>
      <c r="V6" s="28"/>
      <c r="W6" s="29">
        <v>22000</v>
      </c>
      <c r="X6" s="29"/>
    </row>
    <row r="7" spans="3:24" x14ac:dyDescent="0.35">
      <c r="C7" s="7"/>
      <c r="D7" s="7" t="s">
        <v>8</v>
      </c>
      <c r="E7" s="7"/>
      <c r="F7" s="7"/>
      <c r="G7" s="7"/>
      <c r="H7" s="7"/>
      <c r="I7" s="7"/>
      <c r="J7" s="9">
        <f>+SUM(J5:J6)</f>
        <v>84000</v>
      </c>
      <c r="K7" s="7"/>
      <c r="Q7" s="28"/>
      <c r="R7" s="28" t="s">
        <v>9</v>
      </c>
      <c r="S7" s="28"/>
      <c r="T7" s="28"/>
      <c r="U7" s="28"/>
      <c r="V7" s="28"/>
      <c r="W7" s="29">
        <f>+K23</f>
        <v>104000</v>
      </c>
      <c r="X7" s="29"/>
    </row>
    <row r="8" spans="3:24" x14ac:dyDescent="0.35">
      <c r="C8" s="7"/>
      <c r="D8" s="7" t="s">
        <v>10</v>
      </c>
      <c r="E8" s="7"/>
      <c r="F8" s="7"/>
      <c r="G8" s="7"/>
      <c r="H8" s="7"/>
      <c r="I8" s="7"/>
      <c r="J8" s="10">
        <v>-8000</v>
      </c>
      <c r="K8" s="7"/>
      <c r="Q8" s="28"/>
      <c r="R8" s="28" t="s">
        <v>11</v>
      </c>
      <c r="S8" s="28"/>
      <c r="T8" s="28"/>
      <c r="U8" s="28"/>
      <c r="V8" s="28"/>
      <c r="W8" s="30">
        <v>-18000</v>
      </c>
      <c r="X8" s="29"/>
    </row>
    <row r="9" spans="3:24" x14ac:dyDescent="0.35">
      <c r="C9" s="7"/>
      <c r="D9" s="7"/>
      <c r="E9" s="7" t="s">
        <v>12</v>
      </c>
      <c r="F9" s="7"/>
      <c r="G9" s="7"/>
      <c r="H9" s="7"/>
      <c r="I9" s="7"/>
      <c r="J9" s="8"/>
      <c r="K9" s="6">
        <f>+SUM(J7:J8)</f>
        <v>76000</v>
      </c>
      <c r="L9" s="78" t="s">
        <v>48</v>
      </c>
      <c r="Q9" s="28"/>
      <c r="R9" s="28"/>
      <c r="S9" s="31" t="s">
        <v>13</v>
      </c>
      <c r="T9" s="31"/>
      <c r="U9" s="31"/>
      <c r="V9" s="31"/>
      <c r="W9" s="32"/>
      <c r="X9" s="32">
        <f>+-SUM(W6:W8)</f>
        <v>-108000</v>
      </c>
    </row>
    <row r="10" spans="3:24" x14ac:dyDescent="0.35">
      <c r="C10" s="11" t="s">
        <v>14</v>
      </c>
      <c r="D10" s="11"/>
      <c r="E10" s="11"/>
      <c r="F10" s="11"/>
      <c r="G10" s="11"/>
      <c r="H10" s="11"/>
      <c r="I10" s="11"/>
      <c r="J10" s="12"/>
      <c r="K10" s="13">
        <v>9000</v>
      </c>
      <c r="L10" s="78" t="s">
        <v>100</v>
      </c>
      <c r="Q10" s="28" t="s">
        <v>15</v>
      </c>
      <c r="R10" s="28"/>
      <c r="S10" s="28"/>
      <c r="T10" s="28"/>
      <c r="U10" s="28"/>
      <c r="V10" s="28"/>
      <c r="W10" s="30">
        <v>-70000</v>
      </c>
      <c r="X10" s="29">
        <f>+W10</f>
        <v>-70000</v>
      </c>
    </row>
    <row r="11" spans="3:24" ht="12.5" thickBot="1" x14ac:dyDescent="0.4">
      <c r="C11" s="11" t="s">
        <v>16</v>
      </c>
      <c r="D11" s="11"/>
      <c r="E11" s="11"/>
      <c r="F11" s="11"/>
      <c r="G11" s="11"/>
      <c r="H11" s="11"/>
      <c r="I11" s="11"/>
      <c r="J11" s="12"/>
      <c r="K11" s="13"/>
      <c r="L11" s="37"/>
      <c r="Q11" s="28" t="s">
        <v>17</v>
      </c>
      <c r="R11" s="28"/>
      <c r="S11" s="28"/>
      <c r="T11" s="28"/>
      <c r="U11" s="28"/>
      <c r="V11" s="28"/>
      <c r="W11" s="29"/>
      <c r="X11" s="33">
        <f>+SUM(X4:X10)</f>
        <v>32000</v>
      </c>
    </row>
    <row r="12" spans="3:24" ht="12.5" thickTop="1" x14ac:dyDescent="0.35">
      <c r="C12" s="11"/>
      <c r="D12" s="11" t="s">
        <v>18</v>
      </c>
      <c r="E12" s="11"/>
      <c r="F12" s="11"/>
      <c r="G12" s="11"/>
      <c r="H12" s="11"/>
      <c r="I12" s="11"/>
      <c r="J12" s="12">
        <v>7000</v>
      </c>
      <c r="K12" s="13"/>
      <c r="L12" s="37"/>
    </row>
    <row r="13" spans="3:24" x14ac:dyDescent="0.35">
      <c r="C13" s="11"/>
      <c r="D13" s="11" t="s">
        <v>19</v>
      </c>
      <c r="E13" s="11"/>
      <c r="F13" s="11"/>
      <c r="G13" s="11"/>
      <c r="H13" s="11"/>
      <c r="I13" s="11"/>
      <c r="J13" s="12">
        <v>2000</v>
      </c>
      <c r="K13" s="13"/>
      <c r="L13" s="37"/>
    </row>
    <row r="14" spans="3:24" x14ac:dyDescent="0.35">
      <c r="C14" s="11"/>
      <c r="D14" s="11" t="s">
        <v>20</v>
      </c>
      <c r="E14" s="11"/>
      <c r="F14" s="11"/>
      <c r="G14" s="11"/>
      <c r="H14" s="11"/>
      <c r="I14" s="11"/>
      <c r="J14" s="12">
        <v>5000</v>
      </c>
      <c r="K14" s="13"/>
      <c r="L14" s="37"/>
    </row>
    <row r="15" spans="3:24" x14ac:dyDescent="0.35">
      <c r="C15" s="11"/>
      <c r="D15" s="11" t="s">
        <v>21</v>
      </c>
      <c r="E15" s="11"/>
      <c r="F15" s="11"/>
      <c r="G15" s="11"/>
      <c r="H15" s="11"/>
      <c r="I15" s="11"/>
      <c r="J15" s="12">
        <v>2000</v>
      </c>
      <c r="K15" s="13"/>
      <c r="L15" s="37"/>
    </row>
    <row r="16" spans="3:24" x14ac:dyDescent="0.35">
      <c r="C16" s="11"/>
      <c r="D16" s="11" t="s">
        <v>22</v>
      </c>
      <c r="E16" s="11"/>
      <c r="F16" s="11"/>
      <c r="G16" s="11"/>
      <c r="H16" s="11"/>
      <c r="I16" s="11"/>
      <c r="J16" s="12">
        <v>3000</v>
      </c>
      <c r="K16" s="13"/>
      <c r="L16" s="37"/>
    </row>
    <row r="17" spans="3:12" x14ac:dyDescent="0.35">
      <c r="C17" s="11"/>
      <c r="D17" s="11" t="s">
        <v>23</v>
      </c>
      <c r="E17" s="11"/>
      <c r="F17" s="11"/>
      <c r="G17" s="11"/>
      <c r="H17" s="11"/>
      <c r="I17" s="11"/>
      <c r="J17" s="14">
        <v>1000</v>
      </c>
      <c r="K17" s="13"/>
      <c r="L17" s="37"/>
    </row>
    <row r="18" spans="3:12" x14ac:dyDescent="0.35">
      <c r="C18" s="11"/>
      <c r="D18" s="11"/>
      <c r="E18" s="11" t="s">
        <v>24</v>
      </c>
      <c r="F18" s="11"/>
      <c r="G18" s="11"/>
      <c r="H18" s="11"/>
      <c r="I18" s="11"/>
      <c r="J18" s="12"/>
      <c r="K18" s="15">
        <f>+SUM(J12:J17)</f>
        <v>20000</v>
      </c>
      <c r="L18" s="78" t="s">
        <v>107</v>
      </c>
    </row>
    <row r="19" spans="3:12" x14ac:dyDescent="0.35">
      <c r="C19" s="16" t="s">
        <v>25</v>
      </c>
      <c r="D19" s="16"/>
      <c r="E19" s="16"/>
      <c r="F19" s="16"/>
      <c r="G19" s="16"/>
      <c r="H19" s="16"/>
      <c r="I19" s="16"/>
      <c r="J19" s="17"/>
      <c r="K19" s="18">
        <f>+SUM(K9:K18)</f>
        <v>105000</v>
      </c>
      <c r="L19" s="40" t="s">
        <v>127</v>
      </c>
    </row>
    <row r="20" spans="3:12" x14ac:dyDescent="0.35">
      <c r="C20" s="21" t="s">
        <v>26</v>
      </c>
      <c r="D20" s="21"/>
      <c r="E20" s="21"/>
      <c r="F20" s="21"/>
      <c r="G20" s="21"/>
      <c r="H20" s="21"/>
      <c r="I20" s="21"/>
      <c r="J20" s="22"/>
      <c r="K20" s="23">
        <v>6000</v>
      </c>
      <c r="L20" s="37"/>
    </row>
    <row r="21" spans="3:12" x14ac:dyDescent="0.35">
      <c r="C21" s="21" t="s">
        <v>27</v>
      </c>
      <c r="D21" s="21"/>
      <c r="E21" s="21"/>
      <c r="F21" s="21"/>
      <c r="G21" s="21"/>
      <c r="H21" s="21"/>
      <c r="I21" s="21"/>
      <c r="J21" s="22"/>
      <c r="K21" s="24">
        <f>+SUM(K19:K20)</f>
        <v>111000</v>
      </c>
      <c r="L21" s="37"/>
    </row>
    <row r="22" spans="3:12" x14ac:dyDescent="0.35">
      <c r="C22" s="21" t="s">
        <v>28</v>
      </c>
      <c r="D22" s="21"/>
      <c r="E22" s="21"/>
      <c r="F22" s="21"/>
      <c r="G22" s="21"/>
      <c r="H22" s="21"/>
      <c r="I22" s="21"/>
      <c r="J22" s="22"/>
      <c r="K22" s="24">
        <v>-7000</v>
      </c>
      <c r="L22" s="37"/>
    </row>
    <row r="23" spans="3:12" ht="12.5" thickBot="1" x14ac:dyDescent="0.4">
      <c r="C23" s="25" t="s">
        <v>29</v>
      </c>
      <c r="D23" s="25"/>
      <c r="E23" s="25"/>
      <c r="F23" s="25"/>
      <c r="G23" s="25"/>
      <c r="H23" s="25"/>
      <c r="I23" s="25"/>
      <c r="J23" s="26"/>
      <c r="K23" s="27">
        <f>+SUM(K21:K22)</f>
        <v>104000</v>
      </c>
      <c r="L23" s="38"/>
    </row>
    <row r="24" spans="3:12" ht="12.5" thickTop="1" x14ac:dyDescent="0.35">
      <c r="K24" s="20"/>
      <c r="L24" s="37"/>
    </row>
    <row r="26" spans="3:12" x14ac:dyDescent="0.35">
      <c r="C26" s="4" t="s">
        <v>128</v>
      </c>
    </row>
  </sheetData>
  <pageMargins left="0.23622047244094491" right="0.23622047244094491" top="0.74803149606299213" bottom="0.74803149606299213" header="0.31496062992125984" footer="0.31496062992125984"/>
  <pageSetup scale="80" orientation="landscape" r:id="rId1"/>
  <colBreaks count="1" manualBreakCount="1">
    <brk id="25" max="3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585E-D8C6-4A94-A0C8-4F42D06E0EBA}">
  <dimension ref="A2:D19"/>
  <sheetViews>
    <sheetView showGridLines="0" zoomScale="120" zoomScaleNormal="120" workbookViewId="0">
      <selection activeCell="B22" sqref="B22"/>
    </sheetView>
  </sheetViews>
  <sheetFormatPr baseColWidth="10" defaultRowHeight="12" x14ac:dyDescent="0.35"/>
  <cols>
    <col min="1" max="1" width="5.90625" style="42" customWidth="1"/>
    <col min="2" max="2" width="39.6328125" style="1" bestFit="1" customWidth="1"/>
    <col min="3" max="3" width="9.36328125" style="76" bestFit="1" customWidth="1"/>
    <col min="4" max="4" width="10.90625" style="42"/>
    <col min="5" max="16384" width="10.90625" style="1"/>
  </cols>
  <sheetData>
    <row r="2" spans="2:3" x14ac:dyDescent="0.35">
      <c r="B2" s="36" t="s">
        <v>30</v>
      </c>
      <c r="C2" s="76">
        <f>+'Costo Prod vs ERI'!J5</f>
        <v>11000</v>
      </c>
    </row>
    <row r="3" spans="2:3" x14ac:dyDescent="0.35">
      <c r="B3" s="36" t="s">
        <v>31</v>
      </c>
      <c r="C3" s="76">
        <f>+'Costo Prod vs ERI'!J6</f>
        <v>73000</v>
      </c>
    </row>
    <row r="4" spans="2:3" ht="12.5" thickBot="1" x14ac:dyDescent="0.4">
      <c r="B4" s="81" t="s">
        <v>40</v>
      </c>
      <c r="C4" s="83">
        <f>+SUM(C2:C3)</f>
        <v>84000</v>
      </c>
    </row>
    <row r="5" spans="2:3" ht="12.5" thickTop="1" x14ac:dyDescent="0.35">
      <c r="B5" s="36" t="s">
        <v>32</v>
      </c>
      <c r="C5" s="76">
        <f>'Costo Prod vs ERI'!J8</f>
        <v>-8000</v>
      </c>
    </row>
    <row r="6" spans="2:3" ht="12.5" thickBot="1" x14ac:dyDescent="0.4">
      <c r="B6" s="79" t="s">
        <v>41</v>
      </c>
      <c r="C6" s="83">
        <f>+SUM(C4:C5)</f>
        <v>76000</v>
      </c>
    </row>
    <row r="7" spans="2:3" ht="12.5" thickTop="1" x14ac:dyDescent="0.35">
      <c r="B7" s="36" t="s">
        <v>33</v>
      </c>
      <c r="C7" s="76">
        <f>+'Costo Prod vs ERI'!K10</f>
        <v>9000</v>
      </c>
    </row>
    <row r="8" spans="2:3" ht="12.5" thickBot="1" x14ac:dyDescent="0.4">
      <c r="B8" s="82" t="s">
        <v>34</v>
      </c>
      <c r="C8" s="83">
        <f>+SUM(C6:C7)</f>
        <v>85000</v>
      </c>
    </row>
    <row r="9" spans="2:3" ht="12.5" thickTop="1" x14ac:dyDescent="0.35">
      <c r="B9" s="36" t="s">
        <v>35</v>
      </c>
      <c r="C9" s="76">
        <f>+'Costo Prod vs ERI'!K18</f>
        <v>20000</v>
      </c>
    </row>
    <row r="10" spans="2:3" ht="12.5" thickBot="1" x14ac:dyDescent="0.4">
      <c r="B10" s="80" t="s">
        <v>42</v>
      </c>
      <c r="C10" s="83">
        <f>+C9+C8</f>
        <v>105000</v>
      </c>
    </row>
    <row r="11" spans="2:3" ht="12.5" thickTop="1" x14ac:dyDescent="0.35">
      <c r="B11" s="36" t="s">
        <v>36</v>
      </c>
      <c r="C11" s="76">
        <f>+'Costo Prod vs ERI'!K20</f>
        <v>6000</v>
      </c>
    </row>
    <row r="12" spans="2:3" ht="12.5" thickBot="1" x14ac:dyDescent="0.4">
      <c r="B12" s="81" t="s">
        <v>43</v>
      </c>
      <c r="C12" s="83">
        <f>+SUM(C10:C11)</f>
        <v>111000</v>
      </c>
    </row>
    <row r="13" spans="2:3" ht="12.5" thickTop="1" x14ac:dyDescent="0.35">
      <c r="B13" s="36" t="s">
        <v>37</v>
      </c>
      <c r="C13" s="76">
        <f>+'Costo Prod vs ERI'!K22</f>
        <v>-7000</v>
      </c>
    </row>
    <row r="14" spans="2:3" ht="12.5" thickBot="1" x14ac:dyDescent="0.4">
      <c r="B14" s="41" t="s">
        <v>44</v>
      </c>
      <c r="C14" s="84">
        <f>+SUM(C12:C13)</f>
        <v>104000</v>
      </c>
    </row>
    <row r="15" spans="2:3" ht="12.5" thickTop="1" x14ac:dyDescent="0.35">
      <c r="B15" s="36" t="s">
        <v>38</v>
      </c>
      <c r="C15" s="76">
        <f>+'Costo Prod vs ERI'!W6</f>
        <v>22000</v>
      </c>
    </row>
    <row r="16" spans="2:3" ht="12.5" thickBot="1" x14ac:dyDescent="0.4">
      <c r="B16" s="81" t="s">
        <v>45</v>
      </c>
      <c r="C16" s="85">
        <f>+SUM(C14:C15)</f>
        <v>126000</v>
      </c>
    </row>
    <row r="17" spans="2:3" ht="12.5" thickTop="1" x14ac:dyDescent="0.35">
      <c r="B17" s="36" t="s">
        <v>39</v>
      </c>
      <c r="C17" s="76">
        <f>+'Costo Prod vs ERI'!W8</f>
        <v>-18000</v>
      </c>
    </row>
    <row r="18" spans="2:3" ht="12.5" thickBot="1" x14ac:dyDescent="0.4">
      <c r="B18" s="86" t="s">
        <v>46</v>
      </c>
      <c r="C18" s="87">
        <f>+SUM(C16:C17)</f>
        <v>108000</v>
      </c>
    </row>
    <row r="19" spans="2:3" ht="12.5" thickTop="1" x14ac:dyDescent="0.3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F6801-FCFE-4672-A8F2-312E8D374A19}">
  <dimension ref="B2:G21"/>
  <sheetViews>
    <sheetView showGridLines="0" zoomScale="130" zoomScaleNormal="130" workbookViewId="0">
      <selection activeCell="B13" sqref="B13"/>
    </sheetView>
  </sheetViews>
  <sheetFormatPr baseColWidth="10" defaultColWidth="11.453125" defaultRowHeight="12" x14ac:dyDescent="0.35"/>
  <cols>
    <col min="1" max="1" width="3.7265625" style="1" customWidth="1"/>
    <col min="2" max="16384" width="11.453125" style="1"/>
  </cols>
  <sheetData>
    <row r="2" spans="2:6" x14ac:dyDescent="0.35">
      <c r="B2" s="1" t="s">
        <v>129</v>
      </c>
    </row>
    <row r="3" spans="2:6" x14ac:dyDescent="0.35">
      <c r="B3" s="89" t="s">
        <v>49</v>
      </c>
      <c r="C3" s="89"/>
      <c r="D3" s="89"/>
      <c r="E3" s="89"/>
      <c r="F3" s="89"/>
    </row>
    <row r="4" spans="2:6" x14ac:dyDescent="0.35">
      <c r="B4" s="89" t="s">
        <v>50</v>
      </c>
      <c r="C4" s="89"/>
      <c r="D4" s="89"/>
      <c r="E4" s="89"/>
      <c r="F4" s="89"/>
    </row>
    <row r="5" spans="2:6" x14ac:dyDescent="0.35">
      <c r="B5" s="110" t="s">
        <v>156</v>
      </c>
      <c r="C5" s="89"/>
      <c r="D5" s="89"/>
      <c r="E5" s="89"/>
      <c r="F5" s="89"/>
    </row>
    <row r="6" spans="2:6" x14ac:dyDescent="0.35">
      <c r="B6" s="1" t="s">
        <v>136</v>
      </c>
    </row>
    <row r="7" spans="2:6" x14ac:dyDescent="0.35">
      <c r="B7" s="89" t="s">
        <v>51</v>
      </c>
      <c r="C7" s="89"/>
      <c r="D7" s="89"/>
      <c r="E7" s="42"/>
      <c r="F7" s="42"/>
    </row>
    <row r="8" spans="2:6" x14ac:dyDescent="0.35">
      <c r="B8" s="89" t="s">
        <v>52</v>
      </c>
      <c r="C8" s="89"/>
      <c r="D8" s="89"/>
      <c r="E8" s="42"/>
      <c r="F8" s="42"/>
    </row>
    <row r="9" spans="2:6" x14ac:dyDescent="0.35">
      <c r="B9" s="89" t="s">
        <v>53</v>
      </c>
      <c r="C9" s="89"/>
      <c r="D9" s="89"/>
      <c r="E9" s="42"/>
      <c r="F9" s="42"/>
    </row>
    <row r="10" spans="2:6" x14ac:dyDescent="0.35">
      <c r="B10" s="89" t="s">
        <v>54</v>
      </c>
      <c r="C10" s="89"/>
      <c r="D10" s="89"/>
      <c r="E10" s="42"/>
      <c r="F10" s="42"/>
    </row>
    <row r="11" spans="2:6" x14ac:dyDescent="0.35">
      <c r="B11" s="89" t="s">
        <v>55</v>
      </c>
      <c r="C11" s="89"/>
      <c r="D11" s="89"/>
      <c r="E11" s="42"/>
      <c r="F11" s="42"/>
    </row>
    <row r="12" spans="2:6" x14ac:dyDescent="0.35">
      <c r="B12" s="89" t="s">
        <v>56</v>
      </c>
      <c r="C12" s="89"/>
      <c r="D12" s="89"/>
      <c r="E12" s="42"/>
      <c r="F12" s="42"/>
    </row>
    <row r="13" spans="2:6" x14ac:dyDescent="0.35">
      <c r="B13" s="89" t="s">
        <v>57</v>
      </c>
      <c r="C13" s="89"/>
      <c r="D13" s="89"/>
      <c r="E13" s="89"/>
      <c r="F13" s="89"/>
    </row>
    <row r="14" spans="2:6" x14ac:dyDescent="0.35">
      <c r="B14" s="89" t="s">
        <v>58</v>
      </c>
      <c r="C14" s="89"/>
      <c r="D14" s="89"/>
      <c r="E14" s="89"/>
      <c r="F14" s="89"/>
    </row>
    <row r="15" spans="2:6" x14ac:dyDescent="0.35">
      <c r="B15" s="89" t="s">
        <v>59</v>
      </c>
      <c r="C15" s="89"/>
      <c r="D15" s="89"/>
      <c r="E15" s="89"/>
      <c r="F15" s="89"/>
    </row>
    <row r="16" spans="2:6" x14ac:dyDescent="0.35">
      <c r="B16" s="89" t="s">
        <v>60</v>
      </c>
      <c r="C16" s="89"/>
      <c r="D16" s="89"/>
      <c r="E16" s="89"/>
      <c r="F16" s="89"/>
    </row>
    <row r="17" spans="2:7" x14ac:dyDescent="0.35">
      <c r="B17" s="89" t="s">
        <v>61</v>
      </c>
      <c r="C17" s="89"/>
      <c r="D17" s="89"/>
      <c r="E17" s="89"/>
      <c r="F17" s="89"/>
      <c r="G17" s="89"/>
    </row>
    <row r="18" spans="2:7" x14ac:dyDescent="0.35">
      <c r="B18" s="89" t="s">
        <v>62</v>
      </c>
      <c r="C18" s="89"/>
      <c r="D18" s="89"/>
      <c r="E18" s="89"/>
      <c r="F18" s="89"/>
      <c r="G18" s="89"/>
    </row>
    <row r="19" spans="2:7" x14ac:dyDescent="0.35">
      <c r="B19" s="89" t="s">
        <v>63</v>
      </c>
      <c r="C19" s="89"/>
      <c r="D19" s="89"/>
      <c r="E19" s="89"/>
      <c r="F19" s="89"/>
      <c r="G19" s="89"/>
    </row>
    <row r="21" spans="2:7" x14ac:dyDescent="0.35">
      <c r="B21" s="43" t="s">
        <v>64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E195E-736B-467B-A9EF-1E4902F5E5D4}">
  <dimension ref="A1:AN49"/>
  <sheetViews>
    <sheetView showGridLines="0" zoomScale="140" zoomScaleNormal="140" workbookViewId="0">
      <selection activeCell="L7" sqref="L7"/>
    </sheetView>
  </sheetViews>
  <sheetFormatPr baseColWidth="10" defaultColWidth="11.453125" defaultRowHeight="12" x14ac:dyDescent="0.35"/>
  <cols>
    <col min="1" max="1" width="2.90625" style="1" bestFit="1" customWidth="1"/>
    <col min="2" max="2" width="5" style="1" bestFit="1" customWidth="1"/>
    <col min="3" max="3" width="4.1796875" style="1" bestFit="1" customWidth="1"/>
    <col min="4" max="4" width="13.453125" style="1" bestFit="1" customWidth="1"/>
    <col min="5" max="5" width="7" style="1" bestFit="1" customWidth="1"/>
    <col min="6" max="6" width="10.453125" style="1" customWidth="1"/>
    <col min="7" max="7" width="4.54296875" style="1" bestFit="1" customWidth="1"/>
    <col min="8" max="8" width="1.1796875" style="71" customWidth="1"/>
    <col min="9" max="9" width="1.1796875" style="1" customWidth="1"/>
    <col min="10" max="10" width="3" style="1" bestFit="1" customWidth="1"/>
    <col min="11" max="11" width="6.1796875" style="1" customWidth="1"/>
    <col min="12" max="12" width="11" style="1" bestFit="1" customWidth="1"/>
    <col min="13" max="13" width="9.1796875" style="1" bestFit="1" customWidth="1"/>
    <col min="14" max="14" width="10.453125" style="1" customWidth="1"/>
    <col min="15" max="15" width="1.1796875" style="1" customWidth="1"/>
    <col min="16" max="17" width="1.1796875" style="42" customWidth="1"/>
    <col min="18" max="18" width="3" style="42" bestFit="1" customWidth="1"/>
    <col min="19" max="19" width="7.54296875" style="1" customWidth="1"/>
    <col min="20" max="20" width="32.1796875" style="1" bestFit="1" customWidth="1"/>
    <col min="21" max="21" width="11.7265625" style="1" customWidth="1"/>
    <col min="22" max="22" width="1.1796875" style="1" customWidth="1"/>
    <col min="23" max="23" width="1.1796875" style="73" customWidth="1"/>
    <col min="24" max="24" width="1.1796875" style="1" customWidth="1"/>
    <col min="25" max="25" width="3" style="1" bestFit="1" customWidth="1"/>
    <col min="26" max="26" width="11.453125" style="1"/>
    <col min="27" max="27" width="16.81640625" style="1" bestFit="1" customWidth="1"/>
    <col min="28" max="28" width="9.1796875" style="1" bestFit="1" customWidth="1"/>
    <col min="29" max="29" width="11.7265625" style="1" customWidth="1"/>
    <col min="30" max="30" width="1.1796875" style="1" customWidth="1"/>
    <col min="31" max="31" width="1.1796875" style="73" customWidth="1"/>
    <col min="32" max="32" width="1.1796875" style="1" customWidth="1"/>
    <col min="33" max="33" width="1.453125" style="1" customWidth="1"/>
    <col min="34" max="34" width="18.36328125" style="1" customWidth="1"/>
    <col min="35" max="37" width="1.26953125" style="1" customWidth="1"/>
    <col min="38" max="38" width="11.453125" style="1"/>
    <col min="39" max="39" width="3" style="1" bestFit="1" customWidth="1"/>
    <col min="40" max="16384" width="11.453125" style="1"/>
  </cols>
  <sheetData>
    <row r="1" spans="1:40" x14ac:dyDescent="0.35">
      <c r="B1" s="44" t="s">
        <v>134</v>
      </c>
      <c r="K1" s="44" t="s">
        <v>134</v>
      </c>
      <c r="Z1" s="44" t="s">
        <v>134</v>
      </c>
      <c r="AH1" s="44" t="s">
        <v>134</v>
      </c>
    </row>
    <row r="2" spans="1:40" x14ac:dyDescent="0.35">
      <c r="B2" s="44" t="s">
        <v>65</v>
      </c>
      <c r="K2" s="44" t="s">
        <v>65</v>
      </c>
      <c r="Z2" s="44" t="s">
        <v>66</v>
      </c>
      <c r="AH2" s="44" t="s">
        <v>67</v>
      </c>
    </row>
    <row r="3" spans="1:40" x14ac:dyDescent="0.35">
      <c r="B3" s="44" t="s">
        <v>130</v>
      </c>
      <c r="K3" s="44" t="str">
        <f>+B3</f>
        <v>A/T 31.01.22</v>
      </c>
      <c r="Z3" s="44" t="str">
        <f>+B3</f>
        <v>A/T 31.01.22</v>
      </c>
      <c r="AH3" s="44" t="str">
        <f>+Z3</f>
        <v>A/T 31.01.22</v>
      </c>
    </row>
    <row r="4" spans="1:40" x14ac:dyDescent="0.35">
      <c r="B4" s="44" t="s">
        <v>68</v>
      </c>
      <c r="K4" s="44" t="s">
        <v>68</v>
      </c>
      <c r="Z4" s="44" t="s">
        <v>68</v>
      </c>
      <c r="AH4" s="44" t="s">
        <v>68</v>
      </c>
    </row>
    <row r="6" spans="1:40" x14ac:dyDescent="0.35">
      <c r="B6" s="45" t="s">
        <v>69</v>
      </c>
      <c r="K6" s="35"/>
      <c r="L6" s="35"/>
      <c r="M6" s="35"/>
      <c r="N6" s="35"/>
      <c r="O6" s="35" t="s">
        <v>70</v>
      </c>
      <c r="P6" s="35"/>
      <c r="Q6" s="35"/>
      <c r="R6" s="35"/>
      <c r="S6" s="35"/>
      <c r="T6" s="35"/>
      <c r="U6" s="35"/>
    </row>
    <row r="7" spans="1:40" ht="12.5" thickBot="1" x14ac:dyDescent="0.4">
      <c r="P7" s="3"/>
    </row>
    <row r="8" spans="1:40" ht="12.5" thickBot="1" x14ac:dyDescent="0.4">
      <c r="A8" s="46" t="s">
        <v>71</v>
      </c>
      <c r="B8" s="47" t="s">
        <v>131</v>
      </c>
      <c r="J8" s="45" t="s">
        <v>48</v>
      </c>
      <c r="K8" s="45" t="s">
        <v>72</v>
      </c>
      <c r="P8" s="3"/>
      <c r="R8" s="48" t="s">
        <v>73</v>
      </c>
      <c r="S8" s="49" t="s">
        <v>74</v>
      </c>
      <c r="Y8" s="45" t="s">
        <v>48</v>
      </c>
      <c r="Z8" s="45" t="s">
        <v>75</v>
      </c>
      <c r="AG8" s="45"/>
      <c r="AL8" s="68" t="s">
        <v>133</v>
      </c>
    </row>
    <row r="9" spans="1:40" ht="12.5" thickBot="1" x14ac:dyDescent="0.4">
      <c r="P9" s="3"/>
    </row>
    <row r="10" spans="1:40" ht="12.5" thickBot="1" x14ac:dyDescent="0.4">
      <c r="B10" s="70" t="s">
        <v>76</v>
      </c>
      <c r="C10" s="70" t="s">
        <v>77</v>
      </c>
      <c r="D10" s="70" t="s">
        <v>78</v>
      </c>
      <c r="E10" s="70" t="s">
        <v>79</v>
      </c>
      <c r="F10" s="70" t="s">
        <v>80</v>
      </c>
      <c r="K10" s="69" t="s">
        <v>77</v>
      </c>
      <c r="L10" s="69" t="s">
        <v>78</v>
      </c>
      <c r="M10" s="69" t="s">
        <v>81</v>
      </c>
      <c r="N10" s="69" t="s">
        <v>82</v>
      </c>
      <c r="P10" s="3"/>
      <c r="S10" s="70" t="s">
        <v>77</v>
      </c>
      <c r="T10" s="70" t="s">
        <v>78</v>
      </c>
      <c r="U10" s="70" t="s">
        <v>82</v>
      </c>
      <c r="Z10" s="68" t="s">
        <v>77</v>
      </c>
      <c r="AA10" s="68" t="s">
        <v>78</v>
      </c>
      <c r="AB10" s="68" t="s">
        <v>81</v>
      </c>
      <c r="AC10" s="68" t="s">
        <v>82</v>
      </c>
      <c r="AH10" s="75" t="s">
        <v>83</v>
      </c>
      <c r="AI10" s="75"/>
      <c r="AJ10" s="75"/>
      <c r="AK10" s="75"/>
      <c r="AL10" s="116">
        <f>+F34</f>
        <v>43400</v>
      </c>
      <c r="AN10" s="117" t="s">
        <v>158</v>
      </c>
    </row>
    <row r="11" spans="1:40" x14ac:dyDescent="0.35">
      <c r="B11" s="94">
        <v>20</v>
      </c>
      <c r="C11" s="104">
        <v>23</v>
      </c>
      <c r="D11" s="105" t="s">
        <v>84</v>
      </c>
      <c r="E11" s="95">
        <v>110</v>
      </c>
      <c r="F11" s="96">
        <f>+B11*E11</f>
        <v>2200</v>
      </c>
      <c r="K11" s="50">
        <v>24</v>
      </c>
      <c r="L11" s="51" t="s">
        <v>85</v>
      </c>
      <c r="M11" s="51" t="s">
        <v>86</v>
      </c>
      <c r="N11" s="52">
        <f>+F13</f>
        <v>6000</v>
      </c>
      <c r="P11" s="3"/>
      <c r="S11" s="50">
        <v>23</v>
      </c>
      <c r="T11" s="51" t="s">
        <v>87</v>
      </c>
      <c r="U11" s="53">
        <f>+F11</f>
        <v>2200</v>
      </c>
      <c r="Z11" s="50">
        <v>20</v>
      </c>
      <c r="AA11" s="51" t="s">
        <v>88</v>
      </c>
      <c r="AB11" s="51" t="s">
        <v>86</v>
      </c>
      <c r="AC11" s="52">
        <v>0</v>
      </c>
      <c r="AH11" s="1" t="s">
        <v>5</v>
      </c>
      <c r="AL11" s="20">
        <f>-AC19</f>
        <v>-23930</v>
      </c>
      <c r="AN11" s="117" t="s">
        <v>159</v>
      </c>
    </row>
    <row r="12" spans="1:40" ht="12.5" thickBot="1" x14ac:dyDescent="0.4">
      <c r="B12" s="97">
        <v>30</v>
      </c>
      <c r="C12" s="106">
        <v>21</v>
      </c>
      <c r="D12" s="107" t="s">
        <v>89</v>
      </c>
      <c r="E12" s="98">
        <v>200</v>
      </c>
      <c r="F12" s="99">
        <f>+B12*E12</f>
        <v>6000</v>
      </c>
      <c r="K12" s="54">
        <v>60</v>
      </c>
      <c r="L12" s="55" t="s">
        <v>90</v>
      </c>
      <c r="M12" s="55"/>
      <c r="N12" s="56">
        <f>+F26</f>
        <v>7980</v>
      </c>
      <c r="P12" s="3"/>
      <c r="S12" s="54">
        <v>92</v>
      </c>
      <c r="T12" s="55" t="s">
        <v>91</v>
      </c>
      <c r="U12" s="113">
        <f>+N15</f>
        <v>12430</v>
      </c>
      <c r="Z12" s="54">
        <v>21</v>
      </c>
      <c r="AA12" s="55" t="s">
        <v>92</v>
      </c>
      <c r="AB12" s="55" t="s">
        <v>86</v>
      </c>
      <c r="AC12" s="56">
        <f>+F12</f>
        <v>6000</v>
      </c>
      <c r="AH12" s="44" t="s">
        <v>93</v>
      </c>
      <c r="AL12" s="57">
        <f>+SUM(AL10:AL11)</f>
        <v>19470</v>
      </c>
      <c r="AM12" s="115">
        <f>+AL12/AL10</f>
        <v>0.44861751152073731</v>
      </c>
    </row>
    <row r="13" spans="1:40" ht="13" thickTop="1" thickBot="1" x14ac:dyDescent="0.4">
      <c r="B13" s="108"/>
      <c r="C13" s="100">
        <v>24</v>
      </c>
      <c r="D13" s="101" t="s">
        <v>94</v>
      </c>
      <c r="E13" s="102"/>
      <c r="F13" s="103">
        <v>6000</v>
      </c>
      <c r="K13" s="58">
        <v>24</v>
      </c>
      <c r="L13" s="59" t="s">
        <v>85</v>
      </c>
      <c r="M13" s="59" t="s">
        <v>95</v>
      </c>
      <c r="N13" s="60">
        <f>-F21</f>
        <v>-1550</v>
      </c>
      <c r="P13" s="3"/>
      <c r="S13" s="54">
        <v>92</v>
      </c>
      <c r="T13" s="55" t="str">
        <f>+L20</f>
        <v>Costo de producción Mano de obra</v>
      </c>
      <c r="U13" s="113">
        <f>+N24</f>
        <v>5000</v>
      </c>
      <c r="Z13" s="54">
        <v>92</v>
      </c>
      <c r="AA13" s="55" t="s">
        <v>9</v>
      </c>
      <c r="AB13" s="55"/>
      <c r="AC13" s="56">
        <f>+U19</f>
        <v>27830</v>
      </c>
    </row>
    <row r="14" spans="1:40" ht="12.5" thickBot="1" x14ac:dyDescent="0.4">
      <c r="F14" s="61">
        <f>+SUM(F11:F13)</f>
        <v>14200</v>
      </c>
      <c r="P14" s="3"/>
      <c r="S14" s="54">
        <v>92</v>
      </c>
      <c r="T14" s="55" t="str">
        <f>+L29</f>
        <v>Costo de producción - MOI</v>
      </c>
      <c r="U14" s="113">
        <f>+N29</f>
        <v>7450</v>
      </c>
      <c r="Z14" s="54">
        <v>20</v>
      </c>
      <c r="AA14" s="55" t="s">
        <v>88</v>
      </c>
      <c r="AB14" s="55" t="s">
        <v>95</v>
      </c>
      <c r="AC14" s="56">
        <v>0</v>
      </c>
      <c r="AH14" s="1" t="s">
        <v>96</v>
      </c>
      <c r="AL14" s="20">
        <f>-F38-F43</f>
        <v>-2350</v>
      </c>
    </row>
    <row r="15" spans="1:40" ht="13" thickTop="1" thickBot="1" x14ac:dyDescent="0.4">
      <c r="N15" s="112">
        <f>+SUM(N11:N14)</f>
        <v>12430</v>
      </c>
      <c r="P15" s="3"/>
      <c r="S15" s="54">
        <v>92</v>
      </c>
      <c r="T15" s="55" t="str">
        <f>+L30</f>
        <v>Costo de producción - mat. Indirectos</v>
      </c>
      <c r="U15" s="113">
        <f>+N30</f>
        <v>800</v>
      </c>
      <c r="Z15" s="58">
        <v>21</v>
      </c>
      <c r="AA15" s="59" t="s">
        <v>92</v>
      </c>
      <c r="AB15" s="59" t="s">
        <v>95</v>
      </c>
      <c r="AC15" s="60">
        <f>-F20</f>
        <v>-9900</v>
      </c>
      <c r="AH15" s="1" t="s">
        <v>97</v>
      </c>
      <c r="AL15" s="20">
        <f>-F39-F44</f>
        <v>-1650</v>
      </c>
    </row>
    <row r="16" spans="1:40" ht="13" thickTop="1" thickBot="1" x14ac:dyDescent="0.4">
      <c r="A16" s="46" t="s">
        <v>98</v>
      </c>
      <c r="B16" s="47" t="s">
        <v>132</v>
      </c>
      <c r="P16" s="3"/>
      <c r="S16" s="54">
        <v>92</v>
      </c>
      <c r="T16" s="55" t="str">
        <f>+L31</f>
        <v>Costo de producción - otros gastos de fab.</v>
      </c>
      <c r="U16" s="113">
        <f>+N31</f>
        <v>1300</v>
      </c>
      <c r="AH16" s="44" t="s">
        <v>99</v>
      </c>
      <c r="AL16" s="57">
        <f>+SUM(AL14:AL15)</f>
        <v>-4000</v>
      </c>
    </row>
    <row r="17" spans="1:39" ht="13" thickTop="1" thickBot="1" x14ac:dyDescent="0.4">
      <c r="J17" s="48" t="s">
        <v>100</v>
      </c>
      <c r="K17" s="49" t="s">
        <v>101</v>
      </c>
      <c r="L17" s="48"/>
      <c r="P17" s="3"/>
      <c r="S17" s="54">
        <v>92</v>
      </c>
      <c r="T17" s="55" t="str">
        <f>+L32</f>
        <v>Costo de producción - serv.públicos</v>
      </c>
      <c r="U17" s="113">
        <f>+N32</f>
        <v>1050</v>
      </c>
    </row>
    <row r="18" spans="1:39" ht="12.5" thickBot="1" x14ac:dyDescent="0.4">
      <c r="B18" s="70" t="s">
        <v>76</v>
      </c>
      <c r="C18" s="70" t="s">
        <v>77</v>
      </c>
      <c r="D18" s="70" t="s">
        <v>78</v>
      </c>
      <c r="E18" s="70" t="s">
        <v>79</v>
      </c>
      <c r="F18" s="70" t="s">
        <v>80</v>
      </c>
      <c r="P18" s="3"/>
      <c r="S18" s="58">
        <v>23</v>
      </c>
      <c r="T18" s="59" t="s">
        <v>87</v>
      </c>
      <c r="U18" s="63">
        <f>-F19</f>
        <v>-2400</v>
      </c>
      <c r="AH18" s="44" t="s">
        <v>102</v>
      </c>
      <c r="AL18" s="57">
        <f>+AL12+AL16</f>
        <v>15470</v>
      </c>
    </row>
    <row r="19" spans="1:39" ht="12.5" thickBot="1" x14ac:dyDescent="0.4">
      <c r="B19" s="106">
        <v>20</v>
      </c>
      <c r="C19" s="106">
        <v>23</v>
      </c>
      <c r="D19" s="107" t="s">
        <v>84</v>
      </c>
      <c r="E19" s="98">
        <v>120</v>
      </c>
      <c r="F19" s="98">
        <f>+B19*E19</f>
        <v>2400</v>
      </c>
      <c r="K19" s="69" t="s">
        <v>77</v>
      </c>
      <c r="L19" s="69" t="s">
        <v>78</v>
      </c>
      <c r="M19" s="69" t="s">
        <v>81</v>
      </c>
      <c r="N19" s="69" t="s">
        <v>82</v>
      </c>
      <c r="U19" s="61">
        <f>+SUM(U11:U18)</f>
        <v>27830</v>
      </c>
      <c r="AC19" s="62">
        <f>+SUM(AC11:AC18)</f>
        <v>23930</v>
      </c>
    </row>
    <row r="20" spans="1:39" ht="12.5" thickBot="1" x14ac:dyDescent="0.4">
      <c r="B20" s="106">
        <v>45</v>
      </c>
      <c r="C20" s="106">
        <v>21</v>
      </c>
      <c r="D20" s="107" t="s">
        <v>89</v>
      </c>
      <c r="E20" s="98">
        <v>220</v>
      </c>
      <c r="F20" s="98">
        <f>+B20*E20</f>
        <v>9900</v>
      </c>
      <c r="K20" s="50">
        <v>92</v>
      </c>
      <c r="L20" s="51" t="s">
        <v>103</v>
      </c>
      <c r="M20" s="51"/>
      <c r="N20" s="52">
        <f>+F27</f>
        <v>5000</v>
      </c>
      <c r="AH20" s="114" t="s">
        <v>135</v>
      </c>
      <c r="AI20" s="114"/>
      <c r="AJ20" s="114"/>
      <c r="AK20" s="114"/>
      <c r="AL20" s="33">
        <f>-AL18*29.5%</f>
        <v>-4563.6499999999996</v>
      </c>
    </row>
    <row r="21" spans="1:39" ht="12.5" thickTop="1" x14ac:dyDescent="0.35">
      <c r="B21" s="109"/>
      <c r="C21" s="106">
        <v>24</v>
      </c>
      <c r="D21" s="107" t="s">
        <v>94</v>
      </c>
      <c r="E21" s="109"/>
      <c r="F21" s="98">
        <v>1550</v>
      </c>
      <c r="K21" s="54"/>
      <c r="L21" s="55"/>
      <c r="M21" s="55"/>
      <c r="N21" s="56">
        <v>0</v>
      </c>
    </row>
    <row r="22" spans="1:39" ht="12.5" thickBot="1" x14ac:dyDescent="0.4">
      <c r="F22" s="61">
        <f>+SUM(F19:F21)</f>
        <v>13850</v>
      </c>
      <c r="K22" s="58"/>
      <c r="L22" s="59"/>
      <c r="M22" s="59"/>
      <c r="N22" s="60">
        <v>0</v>
      </c>
      <c r="AH22" s="44" t="s">
        <v>157</v>
      </c>
      <c r="AL22" s="57">
        <f>+AL18+AL20</f>
        <v>10906.35</v>
      </c>
      <c r="AM22" s="115">
        <f>+AL22/AL10</f>
        <v>0.25129838709677421</v>
      </c>
    </row>
    <row r="23" spans="1:39" ht="12.5" thickTop="1" x14ac:dyDescent="0.35">
      <c r="E23" s="64"/>
      <c r="F23" s="64"/>
      <c r="G23" s="64"/>
      <c r="H23" s="72"/>
      <c r="I23" s="64"/>
      <c r="P23" s="65"/>
      <c r="Q23" s="65"/>
      <c r="R23" s="65"/>
      <c r="V23" s="64"/>
      <c r="W23" s="74"/>
      <c r="X23" s="64"/>
      <c r="Y23" s="64"/>
      <c r="AD23" s="64"/>
      <c r="AE23" s="74"/>
      <c r="AF23" s="64"/>
      <c r="AG23" s="64"/>
    </row>
    <row r="24" spans="1:39" ht="12.5" thickBot="1" x14ac:dyDescent="0.4">
      <c r="A24" s="46" t="s">
        <v>104</v>
      </c>
      <c r="B24" s="47" t="s">
        <v>105</v>
      </c>
      <c r="E24" s="64"/>
      <c r="F24" s="64"/>
      <c r="G24" s="64"/>
      <c r="H24" s="72"/>
      <c r="I24" s="64"/>
      <c r="N24" s="62">
        <f>+SUM(N20:N23)</f>
        <v>5000</v>
      </c>
      <c r="P24" s="65"/>
      <c r="Q24" s="65"/>
      <c r="R24" s="65"/>
      <c r="V24" s="64"/>
      <c r="W24" s="74"/>
      <c r="X24" s="64"/>
      <c r="Y24" s="64"/>
      <c r="AD24" s="64"/>
      <c r="AE24" s="74"/>
      <c r="AF24" s="64"/>
      <c r="AG24" s="64"/>
    </row>
    <row r="25" spans="1:39" ht="12.5" thickTop="1" x14ac:dyDescent="0.35">
      <c r="A25" s="46"/>
      <c r="E25" s="64"/>
      <c r="F25" s="64"/>
      <c r="G25" s="64"/>
      <c r="H25" s="72"/>
      <c r="I25" s="64"/>
      <c r="J25" s="64"/>
      <c r="P25" s="65"/>
      <c r="Q25" s="65"/>
      <c r="R25" s="65"/>
      <c r="V25" s="64"/>
      <c r="W25" s="74"/>
      <c r="X25" s="64"/>
      <c r="Y25" s="64"/>
      <c r="AD25" s="64"/>
      <c r="AE25" s="74"/>
      <c r="AF25" s="64"/>
      <c r="AG25" s="64"/>
    </row>
    <row r="26" spans="1:39" x14ac:dyDescent="0.35">
      <c r="B26" s="89" t="s">
        <v>106</v>
      </c>
      <c r="C26" s="89"/>
      <c r="D26" s="89"/>
      <c r="E26" s="111"/>
      <c r="F26" s="111">
        <v>7980</v>
      </c>
      <c r="G26" s="64"/>
      <c r="H26" s="72"/>
      <c r="I26" s="64"/>
      <c r="J26" s="48" t="s">
        <v>107</v>
      </c>
      <c r="K26" s="49" t="s">
        <v>108</v>
      </c>
      <c r="P26" s="65"/>
      <c r="Q26" s="65"/>
      <c r="R26" s="65"/>
      <c r="V26" s="64"/>
      <c r="W26" s="74"/>
      <c r="X26" s="64"/>
      <c r="Y26" s="64"/>
      <c r="AD26" s="64"/>
      <c r="AE26" s="74"/>
      <c r="AF26" s="64"/>
      <c r="AG26" s="64"/>
    </row>
    <row r="27" spans="1:39" ht="12.5" thickBot="1" x14ac:dyDescent="0.4">
      <c r="B27" s="89" t="s">
        <v>109</v>
      </c>
      <c r="C27" s="89"/>
      <c r="D27" s="111"/>
      <c r="E27" s="111"/>
      <c r="F27" s="111">
        <v>5000</v>
      </c>
      <c r="G27" s="64"/>
      <c r="H27" s="72"/>
      <c r="I27" s="64"/>
      <c r="J27" s="64"/>
      <c r="P27" s="65"/>
      <c r="Q27" s="65"/>
      <c r="R27" s="65"/>
      <c r="V27" s="64"/>
      <c r="W27" s="74"/>
      <c r="X27" s="64"/>
      <c r="Y27" s="64"/>
      <c r="AD27" s="64"/>
      <c r="AE27" s="74"/>
      <c r="AF27" s="64"/>
      <c r="AG27" s="64"/>
    </row>
    <row r="28" spans="1:39" ht="12.5" thickBot="1" x14ac:dyDescent="0.4">
      <c r="B28" s="89" t="s">
        <v>110</v>
      </c>
      <c r="C28" s="89"/>
      <c r="D28" s="89"/>
      <c r="E28" s="111"/>
      <c r="F28" s="111">
        <v>7450</v>
      </c>
      <c r="G28" s="64"/>
      <c r="H28" s="72"/>
      <c r="I28" s="64"/>
      <c r="J28" s="64"/>
      <c r="K28" s="70" t="s">
        <v>77</v>
      </c>
      <c r="L28" s="70" t="s">
        <v>78</v>
      </c>
      <c r="M28" s="70" t="s">
        <v>81</v>
      </c>
      <c r="N28" s="70" t="s">
        <v>82</v>
      </c>
      <c r="P28" s="65"/>
      <c r="Q28" s="65"/>
      <c r="R28" s="65"/>
      <c r="V28" s="64"/>
      <c r="W28" s="74"/>
      <c r="X28" s="64"/>
      <c r="Y28" s="64"/>
      <c r="AD28" s="64"/>
      <c r="AE28" s="74"/>
      <c r="AF28" s="64"/>
      <c r="AG28" s="64"/>
    </row>
    <row r="29" spans="1:39" x14ac:dyDescent="0.35">
      <c r="B29" s="89" t="s">
        <v>111</v>
      </c>
      <c r="C29" s="89"/>
      <c r="D29" s="89"/>
      <c r="E29" s="111"/>
      <c r="F29" s="111">
        <v>1300</v>
      </c>
      <c r="G29" s="64"/>
      <c r="H29" s="72"/>
      <c r="I29" s="64"/>
      <c r="J29" s="64"/>
      <c r="K29" s="50">
        <v>92</v>
      </c>
      <c r="L29" s="51" t="s">
        <v>112</v>
      </c>
      <c r="M29" s="51"/>
      <c r="N29" s="52">
        <f>+F28</f>
        <v>7450</v>
      </c>
      <c r="P29" s="65"/>
      <c r="Q29" s="65"/>
      <c r="R29" s="65"/>
      <c r="V29" s="64"/>
      <c r="W29" s="74"/>
      <c r="X29" s="64"/>
      <c r="Y29" s="64"/>
      <c r="AD29" s="64"/>
      <c r="AE29" s="74"/>
      <c r="AF29" s="64"/>
      <c r="AG29" s="64"/>
    </row>
    <row r="30" spans="1:39" x14ac:dyDescent="0.35">
      <c r="B30" s="89" t="s">
        <v>113</v>
      </c>
      <c r="C30" s="89"/>
      <c r="D30" s="89"/>
      <c r="E30" s="111"/>
      <c r="F30" s="111">
        <v>800</v>
      </c>
      <c r="G30" s="64"/>
      <c r="H30" s="72"/>
      <c r="I30" s="64"/>
      <c r="J30" s="64"/>
      <c r="K30" s="97">
        <v>92</v>
      </c>
      <c r="L30" s="109" t="s">
        <v>114</v>
      </c>
      <c r="M30" s="109"/>
      <c r="N30" s="113">
        <f>+F30</f>
        <v>800</v>
      </c>
      <c r="P30" s="65"/>
      <c r="Q30" s="65"/>
      <c r="R30" s="65"/>
      <c r="V30" s="64"/>
      <c r="W30" s="74"/>
      <c r="X30" s="64"/>
      <c r="Y30" s="64"/>
      <c r="AD30" s="64"/>
      <c r="AE30" s="74"/>
      <c r="AF30" s="64"/>
      <c r="AG30" s="64"/>
    </row>
    <row r="31" spans="1:39" x14ac:dyDescent="0.35">
      <c r="B31" s="45"/>
      <c r="E31" s="64"/>
      <c r="F31" s="64"/>
      <c r="G31" s="64"/>
      <c r="H31" s="72"/>
      <c r="I31" s="64"/>
      <c r="J31" s="64"/>
      <c r="K31" s="54">
        <v>92</v>
      </c>
      <c r="L31" s="55" t="s">
        <v>115</v>
      </c>
      <c r="M31" s="55"/>
      <c r="N31" s="56">
        <f>+F29</f>
        <v>1300</v>
      </c>
      <c r="O31" s="64"/>
      <c r="P31" s="65"/>
      <c r="Q31" s="65"/>
      <c r="R31" s="65"/>
      <c r="V31" s="64"/>
      <c r="W31" s="74"/>
      <c r="X31" s="64"/>
      <c r="Y31" s="64"/>
      <c r="AD31" s="64"/>
      <c r="AE31" s="74"/>
      <c r="AF31" s="64"/>
      <c r="AG31" s="64"/>
    </row>
    <row r="32" spans="1:39" ht="12.5" thickBot="1" x14ac:dyDescent="0.4">
      <c r="A32" s="46" t="s">
        <v>116</v>
      </c>
      <c r="B32" s="47" t="s">
        <v>105</v>
      </c>
      <c r="E32" s="64"/>
      <c r="F32" s="64"/>
      <c r="G32" s="64"/>
      <c r="H32" s="72"/>
      <c r="I32" s="64"/>
      <c r="J32" s="64"/>
      <c r="K32" s="58">
        <v>92</v>
      </c>
      <c r="L32" s="59" t="s">
        <v>117</v>
      </c>
      <c r="M32" s="59"/>
      <c r="N32" s="60">
        <f>+F42</f>
        <v>1050</v>
      </c>
      <c r="O32" s="64"/>
      <c r="P32" s="65"/>
      <c r="Q32" s="65"/>
      <c r="R32" s="65"/>
      <c r="V32" s="64"/>
      <c r="W32" s="74"/>
      <c r="X32" s="64"/>
      <c r="Y32" s="64"/>
      <c r="AD32" s="64"/>
      <c r="AE32" s="74"/>
      <c r="AF32" s="64"/>
      <c r="AG32" s="64"/>
    </row>
    <row r="33" spans="1:33" ht="12.5" thickBot="1" x14ac:dyDescent="0.4">
      <c r="E33" s="64"/>
      <c r="F33" s="64"/>
      <c r="G33" s="64"/>
      <c r="H33" s="72"/>
      <c r="I33" s="64"/>
      <c r="J33" s="64"/>
      <c r="N33" s="61">
        <f>+SUM(N29:N32)</f>
        <v>10600</v>
      </c>
      <c r="O33" s="64"/>
      <c r="P33" s="65"/>
      <c r="Q33" s="65"/>
      <c r="R33" s="65"/>
      <c r="V33" s="64"/>
      <c r="W33" s="74"/>
      <c r="X33" s="64"/>
      <c r="Y33" s="64"/>
      <c r="AD33" s="64"/>
      <c r="AE33" s="74"/>
      <c r="AF33" s="64"/>
      <c r="AG33" s="64"/>
    </row>
    <row r="34" spans="1:33" ht="12.5" thickTop="1" x14ac:dyDescent="0.35">
      <c r="B34" s="89" t="s">
        <v>118</v>
      </c>
      <c r="C34" s="89"/>
      <c r="D34" s="89"/>
      <c r="E34" s="111"/>
      <c r="F34" s="111">
        <v>43400</v>
      </c>
      <c r="G34" s="64"/>
      <c r="H34" s="72"/>
      <c r="I34" s="64"/>
      <c r="J34" s="64"/>
      <c r="K34" s="64"/>
      <c r="L34" s="64"/>
      <c r="M34" s="64"/>
      <c r="N34" s="64"/>
      <c r="O34" s="64"/>
      <c r="P34" s="65"/>
      <c r="Q34" s="65"/>
      <c r="R34" s="65"/>
      <c r="V34" s="64"/>
      <c r="W34" s="74"/>
      <c r="X34" s="64"/>
      <c r="Y34" s="64"/>
      <c r="AD34" s="64"/>
      <c r="AE34" s="74"/>
      <c r="AF34" s="64"/>
      <c r="AG34" s="64"/>
    </row>
    <row r="35" spans="1:33" x14ac:dyDescent="0.35">
      <c r="E35" s="64"/>
      <c r="F35" s="64"/>
      <c r="G35" s="64"/>
      <c r="H35" s="72"/>
      <c r="I35" s="64"/>
      <c r="J35" s="64"/>
      <c r="O35" s="64"/>
      <c r="P35" s="65"/>
      <c r="Q35" s="65"/>
      <c r="R35" s="65"/>
      <c r="V35" s="64"/>
      <c r="W35" s="74"/>
      <c r="X35" s="64"/>
      <c r="Y35" s="64"/>
      <c r="AD35" s="64"/>
      <c r="AE35" s="74"/>
      <c r="AF35" s="64"/>
      <c r="AG35" s="64"/>
    </row>
    <row r="36" spans="1:33" x14ac:dyDescent="0.35">
      <c r="A36" s="46" t="s">
        <v>119</v>
      </c>
      <c r="B36" s="47" t="s">
        <v>120</v>
      </c>
      <c r="E36" s="64"/>
      <c r="F36" s="64"/>
      <c r="G36" s="64"/>
      <c r="H36" s="72"/>
      <c r="I36" s="64"/>
      <c r="J36" s="64"/>
      <c r="O36" s="64"/>
      <c r="P36" s="65"/>
      <c r="Q36" s="65"/>
      <c r="R36" s="65"/>
      <c r="V36" s="64"/>
      <c r="W36" s="74"/>
      <c r="X36" s="64"/>
      <c r="Y36" s="64"/>
      <c r="AD36" s="64"/>
      <c r="AE36" s="74"/>
      <c r="AF36" s="64"/>
      <c r="AG36" s="64"/>
    </row>
    <row r="37" spans="1:33" x14ac:dyDescent="0.35">
      <c r="E37" s="64"/>
      <c r="F37" s="64"/>
      <c r="G37" s="64"/>
      <c r="H37" s="72"/>
      <c r="I37" s="64"/>
      <c r="J37" s="64"/>
      <c r="O37" s="64"/>
      <c r="P37" s="65"/>
      <c r="Q37" s="65"/>
      <c r="R37" s="65"/>
      <c r="V37" s="64"/>
      <c r="W37" s="74"/>
      <c r="X37" s="64"/>
      <c r="Y37" s="64"/>
      <c r="AD37" s="64"/>
      <c r="AE37" s="74"/>
      <c r="AF37" s="64"/>
      <c r="AG37" s="64"/>
    </row>
    <row r="38" spans="1:33" x14ac:dyDescent="0.35">
      <c r="B38" s="1" t="s">
        <v>121</v>
      </c>
      <c r="E38" s="64"/>
      <c r="F38" s="64">
        <v>2000</v>
      </c>
      <c r="G38" s="64"/>
      <c r="H38" s="72"/>
      <c r="I38" s="64"/>
      <c r="J38" s="64"/>
      <c r="K38" s="64"/>
      <c r="L38" s="64"/>
      <c r="M38" s="64"/>
      <c r="N38" s="64"/>
      <c r="O38" s="64"/>
      <c r="P38" s="65"/>
      <c r="Q38" s="65"/>
      <c r="R38" s="65"/>
      <c r="V38" s="64"/>
      <c r="W38" s="74"/>
      <c r="X38" s="64"/>
      <c r="Y38" s="64"/>
      <c r="AD38" s="64"/>
      <c r="AE38" s="74"/>
      <c r="AF38" s="64"/>
      <c r="AG38" s="64"/>
    </row>
    <row r="39" spans="1:33" x14ac:dyDescent="0.35">
      <c r="B39" s="1" t="s">
        <v>122</v>
      </c>
      <c r="E39" s="64"/>
      <c r="F39" s="64">
        <v>1300</v>
      </c>
      <c r="G39" s="64"/>
      <c r="H39" s="72"/>
      <c r="I39" s="64"/>
      <c r="J39" s="64"/>
      <c r="K39" s="64"/>
      <c r="L39" s="64"/>
      <c r="M39" s="64"/>
      <c r="N39" s="64"/>
      <c r="O39" s="64"/>
      <c r="P39" s="65"/>
      <c r="Q39" s="65"/>
      <c r="R39" s="65"/>
      <c r="V39" s="64"/>
      <c r="W39" s="74"/>
      <c r="X39" s="64"/>
      <c r="Y39" s="64"/>
      <c r="AD39" s="64"/>
      <c r="AE39" s="74"/>
      <c r="AF39" s="64"/>
      <c r="AG39" s="64"/>
    </row>
    <row r="40" spans="1:33" x14ac:dyDescent="0.35">
      <c r="B40" s="1" t="s">
        <v>123</v>
      </c>
      <c r="E40" s="64"/>
      <c r="F40" s="64">
        <v>1750</v>
      </c>
      <c r="G40" s="66" t="s">
        <v>124</v>
      </c>
      <c r="H40" s="72"/>
      <c r="I40" s="64"/>
      <c r="J40" s="64"/>
      <c r="K40" s="64"/>
      <c r="L40" s="64"/>
      <c r="M40" s="64"/>
      <c r="N40" s="64"/>
      <c r="O40" s="64"/>
      <c r="P40" s="65"/>
      <c r="Q40" s="65"/>
      <c r="R40" s="65"/>
      <c r="V40" s="66"/>
      <c r="W40" s="74"/>
      <c r="X40" s="64"/>
      <c r="Y40" s="64"/>
      <c r="AD40" s="66"/>
      <c r="AE40" s="74"/>
      <c r="AF40" s="64"/>
      <c r="AG40" s="64"/>
    </row>
    <row r="41" spans="1:33" x14ac:dyDescent="0.35">
      <c r="E41" s="64"/>
      <c r="F41" s="64"/>
      <c r="G41" s="64"/>
      <c r="H41" s="72"/>
      <c r="I41" s="64"/>
      <c r="J41" s="64"/>
      <c r="K41" s="64"/>
      <c r="L41" s="64"/>
      <c r="M41" s="64"/>
      <c r="N41" s="64"/>
      <c r="O41" s="64"/>
      <c r="P41" s="65"/>
      <c r="Q41" s="65"/>
      <c r="R41" s="65"/>
      <c r="V41" s="64"/>
      <c r="W41" s="74"/>
      <c r="X41" s="64"/>
      <c r="Y41" s="64"/>
      <c r="AD41" s="64"/>
      <c r="AE41" s="74"/>
      <c r="AF41" s="64"/>
      <c r="AG41" s="64"/>
    </row>
    <row r="42" spans="1:33" x14ac:dyDescent="0.35">
      <c r="B42" s="66" t="s">
        <v>124</v>
      </c>
      <c r="C42" s="67">
        <v>0.6</v>
      </c>
      <c r="D42" s="1" t="s">
        <v>9</v>
      </c>
      <c r="E42" s="64"/>
      <c r="F42" s="64">
        <f>+C42*$F$40</f>
        <v>1050</v>
      </c>
      <c r="G42" s="64"/>
      <c r="H42" s="72"/>
      <c r="I42" s="64"/>
      <c r="J42" s="64"/>
      <c r="K42" s="64"/>
      <c r="L42" s="64"/>
      <c r="M42" s="64"/>
      <c r="N42" s="64"/>
      <c r="O42" s="64"/>
      <c r="P42" s="65"/>
      <c r="Q42" s="65"/>
      <c r="R42" s="65"/>
      <c r="V42" s="64"/>
      <c r="W42" s="74"/>
      <c r="X42" s="64"/>
      <c r="Y42" s="64"/>
      <c r="AD42" s="64"/>
      <c r="AE42" s="74"/>
      <c r="AF42" s="64"/>
      <c r="AG42" s="64"/>
    </row>
    <row r="43" spans="1:33" x14ac:dyDescent="0.35">
      <c r="B43" s="66" t="s">
        <v>124</v>
      </c>
      <c r="C43" s="67">
        <v>0.2</v>
      </c>
      <c r="D43" s="1" t="s">
        <v>125</v>
      </c>
      <c r="E43" s="64"/>
      <c r="F43" s="64">
        <f t="shared" ref="F43:F44" si="0">+C43*$F$40</f>
        <v>350</v>
      </c>
      <c r="G43" s="64"/>
      <c r="H43" s="72"/>
      <c r="I43" s="64"/>
      <c r="J43" s="64"/>
      <c r="K43" s="64"/>
      <c r="L43" s="64"/>
      <c r="M43" s="64"/>
      <c r="N43" s="64"/>
      <c r="O43" s="64"/>
      <c r="P43" s="65"/>
      <c r="Q43" s="65"/>
      <c r="R43" s="65"/>
      <c r="V43" s="64"/>
      <c r="W43" s="74"/>
      <c r="X43" s="64"/>
      <c r="Y43" s="64"/>
      <c r="AD43" s="64"/>
      <c r="AE43" s="74"/>
      <c r="AF43" s="64"/>
      <c r="AG43" s="64"/>
    </row>
    <row r="44" spans="1:33" x14ac:dyDescent="0.35">
      <c r="B44" s="66" t="s">
        <v>124</v>
      </c>
      <c r="C44" s="67">
        <v>0.2</v>
      </c>
      <c r="D44" s="1" t="s">
        <v>126</v>
      </c>
      <c r="E44" s="64"/>
      <c r="F44" s="64">
        <f t="shared" si="0"/>
        <v>350</v>
      </c>
      <c r="G44" s="64"/>
      <c r="H44" s="72"/>
      <c r="I44" s="64"/>
      <c r="J44" s="64"/>
      <c r="K44" s="64"/>
      <c r="L44" s="64"/>
      <c r="M44" s="64"/>
      <c r="N44" s="64"/>
      <c r="O44" s="64"/>
      <c r="P44" s="65"/>
      <c r="Q44" s="65"/>
      <c r="R44" s="65"/>
      <c r="V44" s="64"/>
      <c r="W44" s="74"/>
      <c r="X44" s="64"/>
      <c r="Y44" s="64"/>
      <c r="AD44" s="64"/>
      <c r="AE44" s="74"/>
      <c r="AF44" s="64"/>
      <c r="AG44" s="64"/>
    </row>
    <row r="45" spans="1:33" x14ac:dyDescent="0.35">
      <c r="E45" s="64"/>
      <c r="F45" s="64"/>
      <c r="G45" s="64"/>
      <c r="H45" s="72"/>
      <c r="I45" s="64"/>
      <c r="J45" s="64"/>
      <c r="K45" s="64"/>
      <c r="L45" s="64"/>
      <c r="M45" s="64"/>
      <c r="N45" s="64"/>
      <c r="O45" s="64"/>
      <c r="P45" s="65"/>
      <c r="Q45" s="65"/>
      <c r="R45" s="65"/>
      <c r="V45" s="64"/>
      <c r="W45" s="74"/>
      <c r="X45" s="64"/>
      <c r="Y45" s="64"/>
      <c r="AD45" s="64"/>
      <c r="AE45" s="74"/>
      <c r="AF45" s="64"/>
      <c r="AG45" s="64"/>
    </row>
    <row r="46" spans="1:33" x14ac:dyDescent="0.35">
      <c r="E46" s="64"/>
      <c r="F46" s="64"/>
      <c r="G46" s="64"/>
      <c r="H46" s="72"/>
      <c r="I46" s="64"/>
      <c r="J46" s="64"/>
      <c r="K46" s="64"/>
      <c r="L46" s="64"/>
      <c r="M46" s="64"/>
      <c r="N46" s="64"/>
      <c r="O46" s="64"/>
      <c r="P46" s="65"/>
      <c r="Q46" s="65"/>
      <c r="R46" s="65"/>
      <c r="V46" s="64"/>
      <c r="W46" s="74"/>
      <c r="X46" s="64"/>
      <c r="Y46" s="64"/>
      <c r="AD46" s="64"/>
      <c r="AE46" s="74"/>
      <c r="AF46" s="64"/>
      <c r="AG46" s="64"/>
    </row>
    <row r="47" spans="1:33" x14ac:dyDescent="0.35">
      <c r="E47" s="64"/>
      <c r="F47" s="64"/>
      <c r="G47" s="64"/>
      <c r="H47" s="72"/>
      <c r="I47" s="64"/>
      <c r="J47" s="64"/>
      <c r="K47" s="64"/>
      <c r="L47" s="64"/>
      <c r="M47" s="64"/>
      <c r="N47" s="64"/>
      <c r="O47" s="64"/>
      <c r="P47" s="65"/>
      <c r="Q47" s="65"/>
      <c r="R47" s="65"/>
      <c r="V47" s="64"/>
      <c r="W47" s="74"/>
      <c r="X47" s="64"/>
      <c r="Y47" s="64"/>
      <c r="AD47" s="64"/>
      <c r="AE47" s="74"/>
      <c r="AF47" s="64"/>
      <c r="AG47" s="64"/>
    </row>
    <row r="48" spans="1:33" x14ac:dyDescent="0.35">
      <c r="E48" s="64"/>
      <c r="F48" s="64"/>
      <c r="G48" s="64"/>
      <c r="H48" s="72"/>
      <c r="I48" s="64"/>
      <c r="J48" s="64"/>
      <c r="K48" s="64"/>
      <c r="L48" s="64"/>
      <c r="M48" s="64"/>
      <c r="N48" s="64"/>
      <c r="O48" s="64"/>
      <c r="P48" s="65"/>
      <c r="Q48" s="65"/>
      <c r="R48" s="65"/>
      <c r="V48" s="64"/>
      <c r="W48" s="74"/>
      <c r="X48" s="64"/>
      <c r="Y48" s="64"/>
      <c r="AD48" s="64"/>
      <c r="AE48" s="74"/>
      <c r="AF48" s="64"/>
      <c r="AG48" s="64"/>
    </row>
    <row r="49" spans="5:33" x14ac:dyDescent="0.35">
      <c r="E49" s="64"/>
      <c r="F49" s="64"/>
      <c r="G49" s="64"/>
      <c r="H49" s="72"/>
      <c r="I49" s="64"/>
      <c r="J49" s="64"/>
      <c r="K49" s="64"/>
      <c r="L49" s="64"/>
      <c r="M49" s="64"/>
      <c r="N49" s="64"/>
      <c r="O49" s="64"/>
      <c r="P49" s="65"/>
      <c r="Q49" s="65"/>
      <c r="R49" s="65"/>
      <c r="V49" s="64"/>
      <c r="W49" s="74"/>
      <c r="X49" s="64"/>
      <c r="Y49" s="64"/>
      <c r="AD49" s="64"/>
      <c r="AE49" s="74"/>
      <c r="AF49" s="64"/>
      <c r="AG49" s="64"/>
    </row>
  </sheetData>
  <printOptions gridLines="1"/>
  <pageMargins left="0.70866141732283472" right="0.70866141732283472" top="0.74803149606299213" bottom="0.74803149606299213" header="0.31496062992125984" footer="0.31496062992125984"/>
  <pageSetup scale="90" orientation="portrait" r:id="rId1"/>
  <colBreaks count="2" manualBreakCount="2">
    <brk id="7" max="1048575" man="1"/>
    <brk id="2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373D6-2BDE-4B06-8AD9-8EBFE65C72D4}">
  <dimension ref="D7:Z20"/>
  <sheetViews>
    <sheetView showGridLines="0" topLeftCell="B1" zoomScale="120" zoomScaleNormal="120" workbookViewId="0">
      <selection activeCell="B10" sqref="B10"/>
    </sheetView>
  </sheetViews>
  <sheetFormatPr baseColWidth="10" defaultRowHeight="12" x14ac:dyDescent="0.35"/>
  <cols>
    <col min="1" max="1" width="3.81640625" style="1" customWidth="1"/>
    <col min="2" max="3" width="10.90625" style="1"/>
    <col min="4" max="4" width="13.90625" style="1" bestFit="1" customWidth="1"/>
    <col min="5" max="5" width="7.7265625" style="1" bestFit="1" customWidth="1"/>
    <col min="6" max="6" width="1.453125" style="1" customWidth="1"/>
    <col min="7" max="7" width="1.453125" style="71" customWidth="1"/>
    <col min="8" max="8" width="1.453125" style="1" customWidth="1"/>
    <col min="9" max="9" width="10.90625" style="1"/>
    <col min="10" max="10" width="7.7265625" style="1" bestFit="1" customWidth="1"/>
    <col min="11" max="11" width="1.08984375" style="1" customWidth="1"/>
    <col min="12" max="12" width="1.08984375" style="71" customWidth="1"/>
    <col min="13" max="13" width="1.08984375" style="1" customWidth="1"/>
    <col min="14" max="14" width="20.36328125" style="1" bestFit="1" customWidth="1"/>
    <col min="15" max="15" width="7.7265625" style="1" bestFit="1" customWidth="1"/>
    <col min="16" max="16" width="1.08984375" style="1" customWidth="1"/>
    <col min="17" max="17" width="1.08984375" style="71" customWidth="1"/>
    <col min="18" max="18" width="1.08984375" style="1" customWidth="1"/>
    <col min="19" max="20" width="10.90625" style="1"/>
    <col min="21" max="21" width="13.453125" style="1" customWidth="1"/>
    <col min="22" max="22" width="1.08984375" style="1" customWidth="1"/>
    <col min="23" max="23" width="1.08984375" style="71" customWidth="1"/>
    <col min="24" max="24" width="1.08984375" style="1" customWidth="1"/>
    <col min="25" max="16384" width="10.90625" style="1"/>
  </cols>
  <sheetData>
    <row r="7" spans="4:26" x14ac:dyDescent="0.35">
      <c r="Y7" s="1" t="s">
        <v>148</v>
      </c>
      <c r="Z7" s="76">
        <v>12000</v>
      </c>
    </row>
    <row r="8" spans="4:26" x14ac:dyDescent="0.35">
      <c r="Y8" s="1" t="s">
        <v>5</v>
      </c>
      <c r="Z8" s="77">
        <f>-S16</f>
        <v>-7600</v>
      </c>
    </row>
    <row r="9" spans="4:26" ht="12.5" thickBot="1" x14ac:dyDescent="0.4">
      <c r="Y9" s="1" t="s">
        <v>149</v>
      </c>
      <c r="Z9" s="88">
        <f>+SUM(Z7:Z8)</f>
        <v>4400</v>
      </c>
    </row>
    <row r="10" spans="4:26" ht="12.5" thickTop="1" x14ac:dyDescent="0.35">
      <c r="D10" s="91" t="s">
        <v>140</v>
      </c>
      <c r="I10" s="91" t="s">
        <v>109</v>
      </c>
      <c r="N10" s="91" t="s">
        <v>142</v>
      </c>
      <c r="S10" s="91" t="s">
        <v>147</v>
      </c>
    </row>
    <row r="11" spans="4:26" x14ac:dyDescent="0.35">
      <c r="D11" s="1" t="s">
        <v>137</v>
      </c>
      <c r="E11" s="76">
        <v>2300</v>
      </c>
      <c r="I11" s="1" t="s">
        <v>141</v>
      </c>
      <c r="J11" s="76">
        <v>1800</v>
      </c>
      <c r="N11" s="1" t="s">
        <v>143</v>
      </c>
      <c r="O11" s="76">
        <v>1200</v>
      </c>
      <c r="Y11" s="1" t="s">
        <v>150</v>
      </c>
      <c r="Z11" s="76">
        <v>-800</v>
      </c>
    </row>
    <row r="12" spans="4:26" x14ac:dyDescent="0.35">
      <c r="N12" s="89" t="s">
        <v>138</v>
      </c>
      <c r="O12" s="90">
        <v>200</v>
      </c>
      <c r="Y12" s="1" t="s">
        <v>151</v>
      </c>
      <c r="Z12" s="76">
        <v>-600</v>
      </c>
    </row>
    <row r="13" spans="4:26" ht="12.5" thickBot="1" x14ac:dyDescent="0.4">
      <c r="D13" s="1" t="s">
        <v>139</v>
      </c>
      <c r="E13" s="76">
        <v>700</v>
      </c>
      <c r="N13" s="1" t="s">
        <v>144</v>
      </c>
      <c r="O13" s="76">
        <v>700</v>
      </c>
      <c r="Z13" s="88">
        <f>+SUM(Z11:Z12)</f>
        <v>-1400</v>
      </c>
    </row>
    <row r="14" spans="4:26" ht="12.5" thickTop="1" x14ac:dyDescent="0.35">
      <c r="N14" s="1" t="s">
        <v>145</v>
      </c>
      <c r="O14" s="76">
        <v>500</v>
      </c>
    </row>
    <row r="15" spans="4:26" ht="12.5" thickBot="1" x14ac:dyDescent="0.4">
      <c r="D15" s="76"/>
      <c r="N15" s="1" t="s">
        <v>146</v>
      </c>
      <c r="O15" s="76">
        <v>200</v>
      </c>
      <c r="Y15" s="1" t="s">
        <v>152</v>
      </c>
      <c r="Z15" s="88">
        <f>+Z13+Z9</f>
        <v>3000</v>
      </c>
    </row>
    <row r="16" spans="4:26" ht="13" thickTop="1" thickBot="1" x14ac:dyDescent="0.4">
      <c r="E16" s="88">
        <f>+SUM(E11:E13)</f>
        <v>3000</v>
      </c>
      <c r="J16" s="88">
        <f>+SUM(J11:J13)</f>
        <v>1800</v>
      </c>
      <c r="O16" s="92">
        <f>+SUM(O11:O15)</f>
        <v>2800</v>
      </c>
      <c r="S16" s="88">
        <f>+O16+J16+E16</f>
        <v>7600</v>
      </c>
    </row>
    <row r="17" spans="4:26" ht="13" thickTop="1" thickBot="1" x14ac:dyDescent="0.4">
      <c r="Y17" s="1" t="s">
        <v>153</v>
      </c>
      <c r="Z17" s="77">
        <f>+Z15</f>
        <v>3000</v>
      </c>
    </row>
    <row r="18" spans="4:26" ht="12.5" thickBot="1" x14ac:dyDescent="0.4">
      <c r="D18" s="93">
        <v>24</v>
      </c>
      <c r="Y18" s="1" t="s">
        <v>154</v>
      </c>
      <c r="Z18" s="77">
        <f>+O12</f>
        <v>200</v>
      </c>
    </row>
    <row r="19" spans="4:26" ht="12.5" thickBot="1" x14ac:dyDescent="0.4">
      <c r="Y19" s="1" t="s">
        <v>155</v>
      </c>
      <c r="Z19" s="88">
        <f>+SUM(Z17:Z18)</f>
        <v>3200</v>
      </c>
    </row>
    <row r="20" spans="4:26" ht="12.5" thickTop="1" x14ac:dyDescent="0.35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Costo Prod vs ERI</vt:lpstr>
      <vt:lpstr>Estructura del CosT Vtas</vt:lpstr>
      <vt:lpstr>Caso1</vt:lpstr>
      <vt:lpstr>Resol1</vt:lpstr>
      <vt:lpstr>Hoja9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 QUISPE</dc:creator>
  <cp:lastModifiedBy>GRIS QUISPE</cp:lastModifiedBy>
  <dcterms:created xsi:type="dcterms:W3CDTF">2022-11-18T21:56:13Z</dcterms:created>
  <dcterms:modified xsi:type="dcterms:W3CDTF">2022-11-19T03:47:38Z</dcterms:modified>
</cp:coreProperties>
</file>